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codeName="ThisWorkbook" autoCompressPictures="0"/>
  <mc:AlternateContent xmlns:mc="http://schemas.openxmlformats.org/markup-compatibility/2006">
    <mc:Choice Requires="x15">
      <x15ac:absPath xmlns:x15ac="http://schemas.microsoft.com/office/spreadsheetml/2010/11/ac" url="P:\Konfliktmineralien\"/>
    </mc:Choice>
  </mc:AlternateContent>
  <xr:revisionPtr revIDLastSave="0" documentId="13_ncr:1_{2AD08D2A-E054-46F5-806C-37DB5AC7A3B8}"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5440" windowHeight="1539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X5" i="5"/>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D4" i="5" s="1"/>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X6" i="5"/>
  <c r="X7" i="5"/>
  <c r="X8" i="5"/>
  <c r="V9" i="5"/>
  <c r="V10" i="5"/>
  <c r="X10" i="5"/>
  <c r="V11" i="5"/>
  <c r="X11" i="5"/>
  <c r="V12" i="5"/>
  <c r="V13" i="5"/>
  <c r="X13" i="5"/>
  <c r="V14" i="5"/>
  <c r="X14" i="5"/>
  <c r="V15" i="5"/>
  <c r="E15" i="5"/>
  <c r="V16" i="5"/>
  <c r="E16" i="5"/>
  <c r="X16" i="5" s="1"/>
  <c r="V17" i="5"/>
  <c r="E17" i="5"/>
  <c r="X17" i="5" s="1"/>
  <c r="V18" i="5"/>
  <c r="E18" i="5"/>
  <c r="X18" i="5" s="1"/>
  <c r="V19" i="5"/>
  <c r="E19" i="5"/>
  <c r="X19" i="5" s="1"/>
  <c r="V20" i="5"/>
  <c r="E20" i="5"/>
  <c r="X20" i="5" s="1"/>
  <c r="V21" i="5"/>
  <c r="E21" i="5"/>
  <c r="X21" i="5" s="1"/>
  <c r="V22" i="5"/>
  <c r="E22" i="5"/>
  <c r="X22" i="5" s="1"/>
  <c r="V23" i="5"/>
  <c r="E23" i="5"/>
  <c r="X23" i="5" s="1"/>
  <c r="V24" i="5"/>
  <c r="E24" i="5"/>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V43" i="5"/>
  <c r="E43" i="5"/>
  <c r="X43" i="5" s="1"/>
  <c r="V44" i="5"/>
  <c r="E44" i="5"/>
  <c r="X44" i="5" s="1"/>
  <c r="V45" i="5"/>
  <c r="E45" i="5"/>
  <c r="X45" i="5" s="1"/>
  <c r="V46" i="5"/>
  <c r="E46" i="5"/>
  <c r="X46" i="5" s="1"/>
  <c r="V47" i="5"/>
  <c r="E47" i="5"/>
  <c r="X47" i="5" s="1"/>
  <c r="V48" i="5"/>
  <c r="E48" i="5"/>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V103" i="5"/>
  <c r="E103" i="5"/>
  <c r="X103" i="5" s="1"/>
  <c r="V104" i="5"/>
  <c r="E104" i="5"/>
  <c r="X104" i="5" s="1"/>
  <c r="V105" i="5"/>
  <c r="E105" i="5"/>
  <c r="X105" i="5" s="1"/>
  <c r="V106" i="5"/>
  <c r="E106" i="5"/>
  <c r="X106" i="5" s="1"/>
  <c r="V107" i="5"/>
  <c r="E107" i="5"/>
  <c r="X107" i="5" s="1"/>
  <c r="V108" i="5"/>
  <c r="E108" i="5"/>
  <c r="V109" i="5"/>
  <c r="E109" i="5"/>
  <c r="X109" i="5" s="1"/>
  <c r="V110" i="5"/>
  <c r="E110" i="5"/>
  <c r="X110" i="5" s="1"/>
  <c r="V111" i="5"/>
  <c r="E111" i="5"/>
  <c r="X111" i="5" s="1"/>
  <c r="V112" i="5"/>
  <c r="E112" i="5"/>
  <c r="X112" i="5" s="1"/>
  <c r="V113" i="5"/>
  <c r="E113" i="5"/>
  <c r="X113" i="5" s="1"/>
  <c r="V114" i="5"/>
  <c r="E114" i="5"/>
  <c r="V115" i="5"/>
  <c r="E115" i="5"/>
  <c r="X115" i="5" s="1"/>
  <c r="V116" i="5"/>
  <c r="E116" i="5"/>
  <c r="X116" i="5" s="1"/>
  <c r="V117" i="5"/>
  <c r="E117" i="5"/>
  <c r="X117" i="5" s="1"/>
  <c r="V118" i="5"/>
  <c r="E118" i="5"/>
  <c r="X118" i="5" s="1"/>
  <c r="V119" i="5"/>
  <c r="E119" i="5"/>
  <c r="X119" i="5" s="1"/>
  <c r="V120" i="5"/>
  <c r="E120" i="5"/>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V133" i="5"/>
  <c r="E133" i="5"/>
  <c r="X133" i="5" s="1"/>
  <c r="V134" i="5"/>
  <c r="E134" i="5"/>
  <c r="X134" i="5" s="1"/>
  <c r="V135" i="5"/>
  <c r="E135" i="5"/>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V157" i="5"/>
  <c r="E157" i="5"/>
  <c r="X157" i="5" s="1"/>
  <c r="V158" i="5"/>
  <c r="E158" i="5"/>
  <c r="X158" i="5" s="1"/>
  <c r="V159" i="5"/>
  <c r="E159" i="5"/>
  <c r="X159" i="5" s="1"/>
  <c r="V160" i="5"/>
  <c r="E160" i="5"/>
  <c r="X160" i="5" s="1"/>
  <c r="V161" i="5"/>
  <c r="E161" i="5"/>
  <c r="X161" i="5" s="1"/>
  <c r="V162" i="5"/>
  <c r="E162" i="5"/>
  <c r="V163" i="5"/>
  <c r="E163" i="5"/>
  <c r="X163" i="5" s="1"/>
  <c r="V164" i="5"/>
  <c r="E164" i="5"/>
  <c r="X164" i="5" s="1"/>
  <c r="V165" i="5"/>
  <c r="E165" i="5"/>
  <c r="V166" i="5"/>
  <c r="E166" i="5"/>
  <c r="X166" i="5" s="1"/>
  <c r="V167" i="5"/>
  <c r="E167" i="5"/>
  <c r="X167" i="5" s="1"/>
  <c r="V168" i="5"/>
  <c r="E168" i="5"/>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V181" i="5"/>
  <c r="E181" i="5"/>
  <c r="X181" i="5" s="1"/>
  <c r="V182" i="5"/>
  <c r="E182" i="5"/>
  <c r="X182" i="5" s="1"/>
  <c r="V183" i="5"/>
  <c r="E183" i="5"/>
  <c r="X183" i="5" s="1"/>
  <c r="V184" i="5"/>
  <c r="E184" i="5"/>
  <c r="X184" i="5" s="1"/>
  <c r="V185" i="5"/>
  <c r="E185" i="5"/>
  <c r="X185" i="5" s="1"/>
  <c r="V186" i="5"/>
  <c r="E186" i="5"/>
  <c r="V187" i="5"/>
  <c r="E187" i="5"/>
  <c r="X187" i="5" s="1"/>
  <c r="V188" i="5"/>
  <c r="E188" i="5"/>
  <c r="X188" i="5" s="1"/>
  <c r="V189" i="5"/>
  <c r="E189" i="5"/>
  <c r="V190" i="5"/>
  <c r="E190" i="5"/>
  <c r="X190" i="5" s="1"/>
  <c r="V191" i="5"/>
  <c r="E191" i="5"/>
  <c r="X191" i="5" s="1"/>
  <c r="V192" i="5"/>
  <c r="E192" i="5"/>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V202" i="5"/>
  <c r="E202" i="5"/>
  <c r="X202" i="5" s="1"/>
  <c r="V203" i="5"/>
  <c r="E203" i="5"/>
  <c r="X203" i="5" s="1"/>
  <c r="V204" i="5"/>
  <c r="E204" i="5"/>
  <c r="V205" i="5"/>
  <c r="E205" i="5"/>
  <c r="X205" i="5" s="1"/>
  <c r="V206" i="5"/>
  <c r="E206" i="5"/>
  <c r="X206" i="5" s="1"/>
  <c r="V207" i="5"/>
  <c r="E207" i="5"/>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V217" i="5"/>
  <c r="E217" i="5"/>
  <c r="X217" i="5" s="1"/>
  <c r="V218" i="5"/>
  <c r="E218" i="5"/>
  <c r="X218" i="5" s="1"/>
  <c r="V219" i="5"/>
  <c r="E219" i="5"/>
  <c r="X219" i="5" s="1"/>
  <c r="V220" i="5"/>
  <c r="E220" i="5"/>
  <c r="X220" i="5" s="1"/>
  <c r="V221" i="5"/>
  <c r="E221" i="5"/>
  <c r="X221" i="5" s="1"/>
  <c r="V222" i="5"/>
  <c r="E222" i="5"/>
  <c r="V223" i="5"/>
  <c r="E223" i="5"/>
  <c r="X223" i="5" s="1"/>
  <c r="V224" i="5"/>
  <c r="E224" i="5"/>
  <c r="X224" i="5" s="1"/>
  <c r="V225" i="5"/>
  <c r="E225" i="5"/>
  <c r="X225" i="5" s="1"/>
  <c r="V226" i="5"/>
  <c r="E226" i="5"/>
  <c r="X226" i="5" s="1"/>
  <c r="V227" i="5"/>
  <c r="E227" i="5"/>
  <c r="X227" i="5" s="1"/>
  <c r="V228" i="5"/>
  <c r="E228" i="5"/>
  <c r="V229" i="5"/>
  <c r="E229" i="5"/>
  <c r="X229" i="5" s="1"/>
  <c r="V230" i="5"/>
  <c r="E230" i="5"/>
  <c r="X230" i="5" s="1"/>
  <c r="V231" i="5"/>
  <c r="E231" i="5"/>
  <c r="X231" i="5" s="1"/>
  <c r="V232" i="5"/>
  <c r="E232" i="5"/>
  <c r="X232" i="5" s="1"/>
  <c r="V233" i="5"/>
  <c r="E233" i="5"/>
  <c r="X233" i="5" s="1"/>
  <c r="V234" i="5"/>
  <c r="E234" i="5"/>
  <c r="V235" i="5"/>
  <c r="E235" i="5"/>
  <c r="X235" i="5" s="1"/>
  <c r="V236" i="5"/>
  <c r="E236" i="5"/>
  <c r="X236" i="5" s="1"/>
  <c r="V237" i="5"/>
  <c r="E237" i="5"/>
  <c r="X237" i="5" s="1"/>
  <c r="V238" i="5"/>
  <c r="E238" i="5"/>
  <c r="X238" i="5" s="1"/>
  <c r="V239" i="5"/>
  <c r="E239" i="5"/>
  <c r="X239" i="5" s="1"/>
  <c r="V240" i="5"/>
  <c r="E240" i="5"/>
  <c r="V241" i="5"/>
  <c r="E241" i="5"/>
  <c r="X241" i="5" s="1"/>
  <c r="V242" i="5"/>
  <c r="E242" i="5"/>
  <c r="X242" i="5" s="1"/>
  <c r="V243" i="5"/>
  <c r="E243" i="5"/>
  <c r="V244" i="5"/>
  <c r="E244" i="5"/>
  <c r="X244" i="5" s="1"/>
  <c r="V245" i="5"/>
  <c r="E245" i="5"/>
  <c r="X245" i="5" s="1"/>
  <c r="V246" i="5"/>
  <c r="E246" i="5"/>
  <c r="X246" i="5" s="1"/>
  <c r="V247" i="5"/>
  <c r="E247" i="5"/>
  <c r="X247" i="5" s="1"/>
  <c r="V248" i="5"/>
  <c r="E248" i="5"/>
  <c r="X248" i="5" s="1"/>
  <c r="V249" i="5"/>
  <c r="E249" i="5"/>
  <c r="V250" i="5"/>
  <c r="E250" i="5"/>
  <c r="X250" i="5" s="1"/>
  <c r="V251" i="5"/>
  <c r="E251" i="5"/>
  <c r="X251" i="5" s="1"/>
  <c r="V252" i="5"/>
  <c r="E252" i="5"/>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V262" i="5"/>
  <c r="E262" i="5"/>
  <c r="X262" i="5" s="1"/>
  <c r="V263" i="5"/>
  <c r="E263" i="5"/>
  <c r="X263" i="5" s="1"/>
  <c r="V264" i="5"/>
  <c r="E264" i="5"/>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V277" i="5"/>
  <c r="E277" i="5"/>
  <c r="X277" i="5" s="1"/>
  <c r="V278" i="5"/>
  <c r="E278" i="5"/>
  <c r="X278" i="5" s="1"/>
  <c r="V279" i="5"/>
  <c r="E279" i="5"/>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V298" i="5"/>
  <c r="E298" i="5"/>
  <c r="X298" i="5" s="1"/>
  <c r="V299" i="5"/>
  <c r="E299" i="5"/>
  <c r="X299" i="5" s="1"/>
  <c r="V300" i="5"/>
  <c r="E300" i="5"/>
  <c r="V301" i="5"/>
  <c r="E301" i="5"/>
  <c r="X301" i="5" s="1"/>
  <c r="V302" i="5"/>
  <c r="E302" i="5"/>
  <c r="X302" i="5" s="1"/>
  <c r="V303" i="5"/>
  <c r="E303" i="5"/>
  <c r="V304" i="5"/>
  <c r="E304" i="5"/>
  <c r="X304" i="5" s="1"/>
  <c r="V305" i="5"/>
  <c r="E305" i="5"/>
  <c r="X305" i="5" s="1"/>
  <c r="V306" i="5"/>
  <c r="E306" i="5"/>
  <c r="V307" i="5"/>
  <c r="E307" i="5"/>
  <c r="X307" i="5" s="1"/>
  <c r="V308" i="5"/>
  <c r="E308" i="5"/>
  <c r="X308" i="5" s="1"/>
  <c r="V309" i="5"/>
  <c r="E309" i="5"/>
  <c r="X309" i="5" s="1"/>
  <c r="V310" i="5"/>
  <c r="E310" i="5"/>
  <c r="X310" i="5" s="1"/>
  <c r="V311" i="5"/>
  <c r="E311" i="5"/>
  <c r="X311" i="5" s="1"/>
  <c r="V312" i="5"/>
  <c r="E312" i="5"/>
  <c r="V313" i="5"/>
  <c r="E313" i="5"/>
  <c r="X313" i="5" s="1"/>
  <c r="V314" i="5"/>
  <c r="E314" i="5"/>
  <c r="X314" i="5" s="1"/>
  <c r="V315" i="5"/>
  <c r="E315" i="5"/>
  <c r="V316" i="5"/>
  <c r="E316" i="5"/>
  <c r="X316" i="5" s="1"/>
  <c r="V317" i="5"/>
  <c r="E317" i="5"/>
  <c r="X317" i="5" s="1"/>
  <c r="V318" i="5"/>
  <c r="E318" i="5"/>
  <c r="V319" i="5"/>
  <c r="E319" i="5"/>
  <c r="X319" i="5" s="1"/>
  <c r="V320" i="5"/>
  <c r="E320" i="5"/>
  <c r="X320" i="5" s="1"/>
  <c r="V321" i="5"/>
  <c r="E321" i="5"/>
  <c r="X321" i="5" s="1"/>
  <c r="V322" i="5"/>
  <c r="E322" i="5"/>
  <c r="X322" i="5" s="1"/>
  <c r="V323" i="5"/>
  <c r="E323" i="5"/>
  <c r="X323" i="5" s="1"/>
  <c r="V324" i="5"/>
  <c r="E324" i="5"/>
  <c r="V325" i="5"/>
  <c r="E325" i="5"/>
  <c r="X325" i="5" s="1"/>
  <c r="V326" i="5"/>
  <c r="E326" i="5"/>
  <c r="X326" i="5" s="1"/>
  <c r="V327" i="5"/>
  <c r="E327" i="5"/>
  <c r="X327" i="5" s="1"/>
  <c r="V328" i="5"/>
  <c r="E328" i="5"/>
  <c r="X328" i="5" s="1"/>
  <c r="V329" i="5"/>
  <c r="E329" i="5"/>
  <c r="X329" i="5" s="1"/>
  <c r="V330" i="5"/>
  <c r="E330" i="5"/>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V340" i="5"/>
  <c r="E340" i="5"/>
  <c r="X340" i="5" s="1"/>
  <c r="V341" i="5"/>
  <c r="E341" i="5"/>
  <c r="X341" i="5" s="1"/>
  <c r="V342" i="5"/>
  <c r="E342" i="5"/>
  <c r="V343" i="5"/>
  <c r="E343" i="5"/>
  <c r="X343" i="5" s="1"/>
  <c r="V344" i="5"/>
  <c r="E344" i="5"/>
  <c r="X344" i="5" s="1"/>
  <c r="V345" i="5"/>
  <c r="E345" i="5"/>
  <c r="V346" i="5"/>
  <c r="E346" i="5"/>
  <c r="X346" i="5" s="1"/>
  <c r="V347" i="5"/>
  <c r="E347" i="5"/>
  <c r="X347" i="5" s="1"/>
  <c r="V348" i="5"/>
  <c r="E348" i="5"/>
  <c r="V349" i="5"/>
  <c r="E349" i="5"/>
  <c r="X349" i="5" s="1"/>
  <c r="V350" i="5"/>
  <c r="E350" i="5"/>
  <c r="X350" i="5" s="1"/>
  <c r="V351" i="5"/>
  <c r="E351" i="5"/>
  <c r="X351" i="5" s="1"/>
  <c r="V352" i="5"/>
  <c r="E352" i="5"/>
  <c r="X352" i="5" s="1"/>
  <c r="V353" i="5"/>
  <c r="E353" i="5"/>
  <c r="X353" i="5" s="1"/>
  <c r="V354" i="5"/>
  <c r="E354" i="5"/>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V367" i="5"/>
  <c r="E367" i="5"/>
  <c r="X367" i="5" s="1"/>
  <c r="V368" i="5"/>
  <c r="E368" i="5"/>
  <c r="X368" i="5" s="1"/>
  <c r="V369" i="5"/>
  <c r="E369" i="5"/>
  <c r="V370" i="5"/>
  <c r="E370" i="5"/>
  <c r="X370" i="5" s="1"/>
  <c r="V371" i="5"/>
  <c r="E371" i="5"/>
  <c r="X371" i="5" s="1"/>
  <c r="V372" i="5"/>
  <c r="E372" i="5"/>
  <c r="X372" i="5" s="1"/>
  <c r="V373" i="5"/>
  <c r="E373" i="5"/>
  <c r="X373" i="5" s="1"/>
  <c r="V374" i="5"/>
  <c r="E374" i="5"/>
  <c r="X374" i="5" s="1"/>
  <c r="V375" i="5"/>
  <c r="E375" i="5"/>
  <c r="V376" i="5"/>
  <c r="E376" i="5"/>
  <c r="X376" i="5" s="1"/>
  <c r="V377" i="5"/>
  <c r="E377" i="5"/>
  <c r="X377" i="5" s="1"/>
  <c r="V378" i="5"/>
  <c r="E378" i="5"/>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V388" i="5"/>
  <c r="E388" i="5"/>
  <c r="X388" i="5" s="1"/>
  <c r="V389" i="5"/>
  <c r="E389" i="5"/>
  <c r="X389" i="5" s="1"/>
  <c r="V390" i="5"/>
  <c r="E390" i="5"/>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V412" i="5"/>
  <c r="E412" i="5"/>
  <c r="X412" i="5" s="1"/>
  <c r="V413" i="5"/>
  <c r="E413" i="5"/>
  <c r="X413" i="5" s="1"/>
  <c r="V414" i="5"/>
  <c r="E414" i="5"/>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V424" i="5"/>
  <c r="E424" i="5"/>
  <c r="X424" i="5" s="1"/>
  <c r="V425" i="5"/>
  <c r="E425" i="5"/>
  <c r="X425" i="5" s="1"/>
  <c r="V426" i="5"/>
  <c r="E426" i="5"/>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V436" i="5"/>
  <c r="E436" i="5"/>
  <c r="X436" i="5" s="1"/>
  <c r="V437" i="5"/>
  <c r="E437" i="5"/>
  <c r="X437" i="5" s="1"/>
  <c r="V438" i="5"/>
  <c r="E438" i="5"/>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V448" i="5"/>
  <c r="E448" i="5"/>
  <c r="X448" i="5" s="1"/>
  <c r="V449" i="5"/>
  <c r="E449" i="5"/>
  <c r="X449" i="5" s="1"/>
  <c r="V450" i="5"/>
  <c r="E450" i="5"/>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V463" i="5"/>
  <c r="E463" i="5"/>
  <c r="X463" i="5" s="1"/>
  <c r="V464" i="5"/>
  <c r="E464" i="5"/>
  <c r="X464" i="5" s="1"/>
  <c r="V465" i="5"/>
  <c r="E465" i="5"/>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V475" i="5"/>
  <c r="E475" i="5"/>
  <c r="X475" i="5" s="1"/>
  <c r="V476" i="5"/>
  <c r="E476" i="5"/>
  <c r="X476" i="5" s="1"/>
  <c r="V477" i="5"/>
  <c r="E477" i="5"/>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V487" i="5"/>
  <c r="E487" i="5"/>
  <c r="X487" i="5" s="1"/>
  <c r="V488" i="5"/>
  <c r="E488" i="5"/>
  <c r="X488" i="5" s="1"/>
  <c r="V489" i="5"/>
  <c r="E489" i="5"/>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V499" i="5"/>
  <c r="E499" i="5"/>
  <c r="X499" i="5" s="1"/>
  <c r="V500" i="5"/>
  <c r="E500" i="5"/>
  <c r="X500" i="5" s="1"/>
  <c r="V501" i="5"/>
  <c r="E501" i="5"/>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V523" i="5"/>
  <c r="E523" i="5"/>
  <c r="X523" i="5" s="1"/>
  <c r="V524" i="5"/>
  <c r="E524" i="5"/>
  <c r="X524" i="5" s="1"/>
  <c r="V525" i="5"/>
  <c r="E525" i="5"/>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V535" i="5"/>
  <c r="E535" i="5"/>
  <c r="X535" i="5" s="1"/>
  <c r="V536" i="5"/>
  <c r="E536" i="5"/>
  <c r="X536" i="5" s="1"/>
  <c r="V537" i="5"/>
  <c r="E537" i="5"/>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V547" i="5"/>
  <c r="E547" i="5"/>
  <c r="X547" i="5" s="1"/>
  <c r="V548" i="5"/>
  <c r="E548" i="5"/>
  <c r="X548" i="5" s="1"/>
  <c r="V549" i="5"/>
  <c r="E549" i="5"/>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V562" i="5"/>
  <c r="E562" i="5"/>
  <c r="X562" i="5" s="1"/>
  <c r="V563" i="5"/>
  <c r="E563" i="5"/>
  <c r="X563" i="5" s="1"/>
  <c r="V564" i="5"/>
  <c r="E564" i="5"/>
  <c r="X564" i="5" s="1"/>
  <c r="V565" i="5"/>
  <c r="E565" i="5"/>
  <c r="X565" i="5" s="1"/>
  <c r="V566" i="5"/>
  <c r="E566" i="5"/>
  <c r="X566" i="5" s="1"/>
  <c r="V567" i="5"/>
  <c r="E567" i="5"/>
  <c r="V568" i="5"/>
  <c r="E568" i="5"/>
  <c r="X568" i="5" s="1"/>
  <c r="V569" i="5"/>
  <c r="E569" i="5"/>
  <c r="X569" i="5" s="1"/>
  <c r="V570" i="5"/>
  <c r="E570" i="5"/>
  <c r="X570" i="5" s="1"/>
  <c r="V571" i="5"/>
  <c r="E571" i="5"/>
  <c r="X571" i="5" s="1"/>
  <c r="V572" i="5"/>
  <c r="E572" i="5"/>
  <c r="X572" i="5" s="1"/>
  <c r="V573" i="5"/>
  <c r="E573" i="5"/>
  <c r="V574" i="5"/>
  <c r="E574" i="5"/>
  <c r="X574" i="5" s="1"/>
  <c r="V575" i="5"/>
  <c r="E575" i="5"/>
  <c r="X575" i="5" s="1"/>
  <c r="V576" i="5"/>
  <c r="E576" i="5"/>
  <c r="V577" i="5"/>
  <c r="E577" i="5"/>
  <c r="X577" i="5" s="1"/>
  <c r="V578" i="5"/>
  <c r="E578" i="5"/>
  <c r="X578" i="5" s="1"/>
  <c r="V579" i="5"/>
  <c r="E579" i="5"/>
  <c r="V580" i="5"/>
  <c r="E580" i="5"/>
  <c r="X580" i="5" s="1"/>
  <c r="V581" i="5"/>
  <c r="E581" i="5"/>
  <c r="X581" i="5" s="1"/>
  <c r="V582" i="5"/>
  <c r="E582" i="5"/>
  <c r="X582" i="5" s="1"/>
  <c r="V583" i="5"/>
  <c r="E583" i="5"/>
  <c r="X583" i="5" s="1"/>
  <c r="V584" i="5"/>
  <c r="E584" i="5"/>
  <c r="X584" i="5" s="1"/>
  <c r="V585" i="5"/>
  <c r="E585" i="5"/>
  <c r="V586" i="5"/>
  <c r="E586" i="5"/>
  <c r="X586" i="5" s="1"/>
  <c r="V587" i="5"/>
  <c r="E587" i="5"/>
  <c r="X587" i="5" s="1"/>
  <c r="V588" i="5"/>
  <c r="E588" i="5"/>
  <c r="V589" i="5"/>
  <c r="E589" i="5"/>
  <c r="X589" i="5" s="1"/>
  <c r="V590" i="5"/>
  <c r="E590" i="5"/>
  <c r="X590" i="5" s="1"/>
  <c r="V591" i="5"/>
  <c r="E591" i="5"/>
  <c r="V592" i="5"/>
  <c r="E592" i="5"/>
  <c r="X592" i="5" s="1"/>
  <c r="V593" i="5"/>
  <c r="E593" i="5"/>
  <c r="X593" i="5" s="1"/>
  <c r="V594" i="5"/>
  <c r="E594" i="5"/>
  <c r="X594" i="5" s="1"/>
  <c r="V595" i="5"/>
  <c r="E595" i="5"/>
  <c r="X595" i="5" s="1"/>
  <c r="V596" i="5"/>
  <c r="E596" i="5"/>
  <c r="X596" i="5" s="1"/>
  <c r="V597" i="5"/>
  <c r="E597" i="5"/>
  <c r="V598" i="5"/>
  <c r="E598" i="5"/>
  <c r="X598" i="5" s="1"/>
  <c r="V599" i="5"/>
  <c r="E599" i="5"/>
  <c r="X599" i="5" s="1"/>
  <c r="V600" i="5"/>
  <c r="E600" i="5"/>
  <c r="V601" i="5"/>
  <c r="E601" i="5"/>
  <c r="X601" i="5" s="1"/>
  <c r="V602" i="5"/>
  <c r="E602" i="5"/>
  <c r="X602" i="5" s="1"/>
  <c r="V603" i="5"/>
  <c r="E603" i="5"/>
  <c r="V604" i="5"/>
  <c r="E604" i="5"/>
  <c r="X604" i="5" s="1"/>
  <c r="V605" i="5"/>
  <c r="E605" i="5"/>
  <c r="X605" i="5" s="1"/>
  <c r="V606" i="5"/>
  <c r="E606" i="5"/>
  <c r="X606" i="5" s="1"/>
  <c r="V607" i="5"/>
  <c r="E607" i="5"/>
  <c r="X607" i="5" s="1"/>
  <c r="V608" i="5"/>
  <c r="E608" i="5"/>
  <c r="X608" i="5" s="1"/>
  <c r="V609" i="5"/>
  <c r="E609" i="5"/>
  <c r="V610" i="5"/>
  <c r="E610" i="5"/>
  <c r="X610" i="5" s="1"/>
  <c r="V611" i="5"/>
  <c r="E611" i="5"/>
  <c r="X611" i="5" s="1"/>
  <c r="V612" i="5"/>
  <c r="E612" i="5"/>
  <c r="X612" i="5" s="1"/>
  <c r="V613" i="5"/>
  <c r="E613" i="5"/>
  <c r="X613" i="5" s="1"/>
  <c r="V614" i="5"/>
  <c r="E614" i="5"/>
  <c r="X614" i="5" s="1"/>
  <c r="V615" i="5"/>
  <c r="E615" i="5"/>
  <c r="V616" i="5"/>
  <c r="E616" i="5"/>
  <c r="X616" i="5" s="1"/>
  <c r="V617" i="5"/>
  <c r="E617" i="5"/>
  <c r="X617" i="5" s="1"/>
  <c r="V618" i="5"/>
  <c r="E618" i="5"/>
  <c r="X618" i="5" s="1"/>
  <c r="V619" i="5"/>
  <c r="E619" i="5"/>
  <c r="X619" i="5" s="1"/>
  <c r="V620" i="5"/>
  <c r="E620" i="5"/>
  <c r="X620" i="5" s="1"/>
  <c r="V621" i="5"/>
  <c r="E621" i="5"/>
  <c r="V622" i="5"/>
  <c r="E622" i="5"/>
  <c r="X622" i="5" s="1"/>
  <c r="V623" i="5"/>
  <c r="E623" i="5"/>
  <c r="X623" i="5" s="1"/>
  <c r="V624" i="5"/>
  <c r="E624" i="5"/>
  <c r="X624" i="5" s="1"/>
  <c r="V625" i="5"/>
  <c r="E625" i="5"/>
  <c r="X625" i="5" s="1"/>
  <c r="V626" i="5"/>
  <c r="E626" i="5"/>
  <c r="X626" i="5" s="1"/>
  <c r="V627" i="5"/>
  <c r="E627" i="5"/>
  <c r="V628" i="5"/>
  <c r="E628" i="5"/>
  <c r="X628" i="5" s="1"/>
  <c r="V629" i="5"/>
  <c r="E629" i="5"/>
  <c r="X629" i="5" s="1"/>
  <c r="V630" i="5"/>
  <c r="E630" i="5"/>
  <c r="X630" i="5" s="1"/>
  <c r="V631" i="5"/>
  <c r="E631" i="5"/>
  <c r="X631" i="5" s="1"/>
  <c r="V632" i="5"/>
  <c r="E632" i="5"/>
  <c r="X632" i="5" s="1"/>
  <c r="V633" i="5"/>
  <c r="E633" i="5"/>
  <c r="V634" i="5"/>
  <c r="E634" i="5"/>
  <c r="X634" i="5" s="1"/>
  <c r="V635" i="5"/>
  <c r="E635" i="5"/>
  <c r="X635" i="5" s="1"/>
  <c r="V636" i="5"/>
  <c r="E636" i="5"/>
  <c r="X636" i="5" s="1"/>
  <c r="V637" i="5"/>
  <c r="E637" i="5"/>
  <c r="X637" i="5" s="1"/>
  <c r="V638" i="5"/>
  <c r="E638" i="5"/>
  <c r="X638" i="5" s="1"/>
  <c r="V639" i="5"/>
  <c r="E639" i="5"/>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V649" i="5"/>
  <c r="E649" i="5"/>
  <c r="X649" i="5" s="1"/>
  <c r="V650" i="5"/>
  <c r="E650" i="5"/>
  <c r="X650" i="5" s="1"/>
  <c r="V651" i="5"/>
  <c r="E651" i="5"/>
  <c r="V652" i="5"/>
  <c r="E652" i="5"/>
  <c r="X652" i="5" s="1"/>
  <c r="V653" i="5"/>
  <c r="E653" i="5"/>
  <c r="X653" i="5" s="1"/>
  <c r="V654" i="5"/>
  <c r="E654" i="5"/>
  <c r="X654" i="5" s="1"/>
  <c r="V655" i="5"/>
  <c r="E655" i="5"/>
  <c r="X655" i="5" s="1"/>
  <c r="V656" i="5"/>
  <c r="E656" i="5"/>
  <c r="X656" i="5" s="1"/>
  <c r="V657" i="5"/>
  <c r="E657" i="5"/>
  <c r="V658" i="5"/>
  <c r="E658" i="5"/>
  <c r="X658" i="5" s="1"/>
  <c r="V659" i="5"/>
  <c r="E659" i="5"/>
  <c r="X659" i="5" s="1"/>
  <c r="V660" i="5"/>
  <c r="E660" i="5"/>
  <c r="X660" i="5" s="1"/>
  <c r="V661" i="5"/>
  <c r="E661" i="5"/>
  <c r="X661" i="5" s="1"/>
  <c r="V662" i="5"/>
  <c r="E662" i="5"/>
  <c r="X662" i="5" s="1"/>
  <c r="V663" i="5"/>
  <c r="E663" i="5"/>
  <c r="V664" i="5"/>
  <c r="E664" i="5"/>
  <c r="X664" i="5" s="1"/>
  <c r="V665" i="5"/>
  <c r="E665" i="5"/>
  <c r="X665" i="5" s="1"/>
  <c r="V666" i="5"/>
  <c r="E666" i="5"/>
  <c r="X666" i="5" s="1"/>
  <c r="V667" i="5"/>
  <c r="E667" i="5"/>
  <c r="X667" i="5" s="1"/>
  <c r="V668" i="5"/>
  <c r="E668" i="5"/>
  <c r="X668" i="5" s="1"/>
  <c r="V669" i="5"/>
  <c r="E669" i="5"/>
  <c r="V670" i="5"/>
  <c r="E670" i="5"/>
  <c r="X670" i="5" s="1"/>
  <c r="V671" i="5"/>
  <c r="E671" i="5"/>
  <c r="X671" i="5" s="1"/>
  <c r="V672" i="5"/>
  <c r="E672" i="5"/>
  <c r="X672" i="5" s="1"/>
  <c r="V673" i="5"/>
  <c r="E673" i="5"/>
  <c r="X673" i="5" s="1"/>
  <c r="V674" i="5"/>
  <c r="E674" i="5"/>
  <c r="X674" i="5" s="1"/>
  <c r="V675" i="5"/>
  <c r="E675" i="5"/>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V850" i="5"/>
  <c r="E850" i="5"/>
  <c r="X850" i="5" s="1"/>
  <c r="V851" i="5"/>
  <c r="E851" i="5"/>
  <c r="X851" i="5" s="1"/>
  <c r="V852" i="5"/>
  <c r="E852" i="5"/>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V868" i="5"/>
  <c r="E868" i="5"/>
  <c r="X868" i="5" s="1"/>
  <c r="V869" i="5"/>
  <c r="E869" i="5"/>
  <c r="X869" i="5" s="1"/>
  <c r="V870" i="5"/>
  <c r="E870" i="5"/>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V880" i="5"/>
  <c r="E880" i="5"/>
  <c r="X880" i="5" s="1"/>
  <c r="V881" i="5"/>
  <c r="E881" i="5"/>
  <c r="X881" i="5" s="1"/>
  <c r="V882" i="5"/>
  <c r="E882" i="5"/>
  <c r="V883" i="5"/>
  <c r="E883" i="5"/>
  <c r="X883" i="5" s="1"/>
  <c r="V884" i="5"/>
  <c r="E884" i="5"/>
  <c r="X884" i="5" s="1"/>
  <c r="V885" i="5"/>
  <c r="E885" i="5"/>
  <c r="V886" i="5"/>
  <c r="E886" i="5"/>
  <c r="X886" i="5" s="1"/>
  <c r="V887" i="5"/>
  <c r="E887" i="5"/>
  <c r="X887" i="5" s="1"/>
  <c r="V888" i="5"/>
  <c r="E888" i="5"/>
  <c r="X888" i="5" s="1"/>
  <c r="V889" i="5"/>
  <c r="E889" i="5"/>
  <c r="X889" i="5" s="1"/>
  <c r="V890" i="5"/>
  <c r="E890" i="5"/>
  <c r="X890" i="5" s="1"/>
  <c r="V891" i="5"/>
  <c r="E891" i="5"/>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V901" i="5"/>
  <c r="E901" i="5"/>
  <c r="X901" i="5" s="1"/>
  <c r="V902" i="5"/>
  <c r="E902" i="5"/>
  <c r="X902" i="5" s="1"/>
  <c r="V903" i="5"/>
  <c r="E903" i="5"/>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V913" i="5"/>
  <c r="E913" i="5"/>
  <c r="X913" i="5" s="1"/>
  <c r="V914" i="5"/>
  <c r="E914" i="5"/>
  <c r="X914" i="5" s="1"/>
  <c r="V915" i="5"/>
  <c r="E915" i="5"/>
  <c r="X915" i="5" s="1"/>
  <c r="V916" i="5"/>
  <c r="E916" i="5"/>
  <c r="X916" i="5" s="1"/>
  <c r="V917" i="5"/>
  <c r="E917" i="5"/>
  <c r="X917" i="5" s="1"/>
  <c r="V918" i="5"/>
  <c r="E918" i="5"/>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V928" i="5"/>
  <c r="E928" i="5"/>
  <c r="X928" i="5" s="1"/>
  <c r="V929" i="5"/>
  <c r="E929" i="5"/>
  <c r="X929" i="5" s="1"/>
  <c r="V930" i="5"/>
  <c r="E930" i="5"/>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V940" i="5"/>
  <c r="E940" i="5"/>
  <c r="X940" i="5" s="1"/>
  <c r="V941" i="5"/>
  <c r="E941" i="5"/>
  <c r="X941" i="5" s="1"/>
  <c r="V942" i="5"/>
  <c r="E942" i="5"/>
  <c r="X942" i="5" s="1"/>
  <c r="V943" i="5"/>
  <c r="E943" i="5"/>
  <c r="X943" i="5" s="1"/>
  <c r="V944" i="5"/>
  <c r="E944" i="5"/>
  <c r="X944" i="5" s="1"/>
  <c r="V945" i="5"/>
  <c r="E945" i="5"/>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V985" i="5"/>
  <c r="E985" i="5"/>
  <c r="X985" i="5" s="1"/>
  <c r="V986" i="5"/>
  <c r="E986" i="5"/>
  <c r="X986" i="5" s="1"/>
  <c r="V987" i="5"/>
  <c r="E987" i="5"/>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V1021" i="5"/>
  <c r="E1021" i="5"/>
  <c r="X1021" i="5" s="1"/>
  <c r="V1022" i="5"/>
  <c r="E1022" i="5"/>
  <c r="X1022" i="5" s="1"/>
  <c r="V1023" i="5"/>
  <c r="E1023" i="5"/>
  <c r="X1023" i="5" s="1"/>
  <c r="V1024" i="5"/>
  <c r="E1024" i="5"/>
  <c r="X1024" i="5" s="1"/>
  <c r="V1025" i="5"/>
  <c r="E1025" i="5"/>
  <c r="X1025" i="5" s="1"/>
  <c r="V1026" i="5"/>
  <c r="E1026" i="5"/>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V1066" i="5"/>
  <c r="E1066" i="5"/>
  <c r="X1066" i="5" s="1"/>
  <c r="V1067" i="5"/>
  <c r="E1067" i="5"/>
  <c r="X1067" i="5" s="1"/>
  <c r="V1068" i="5"/>
  <c r="E1068" i="5"/>
  <c r="V1069" i="5"/>
  <c r="E1069" i="5"/>
  <c r="X1069" i="5" s="1"/>
  <c r="V1070" i="5"/>
  <c r="E1070" i="5"/>
  <c r="X1070" i="5" s="1"/>
  <c r="V1071" i="5"/>
  <c r="E1071" i="5"/>
  <c r="V1072" i="5"/>
  <c r="E1072" i="5"/>
  <c r="X1072" i="5" s="1"/>
  <c r="V1073" i="5"/>
  <c r="E1073" i="5"/>
  <c r="X1073" i="5" s="1"/>
  <c r="V1074" i="5"/>
  <c r="E1074" i="5"/>
  <c r="V1075" i="5"/>
  <c r="E1075" i="5"/>
  <c r="X1075" i="5" s="1"/>
  <c r="V1076" i="5"/>
  <c r="E1076" i="5"/>
  <c r="X1076" i="5" s="1"/>
  <c r="V1077" i="5"/>
  <c r="E1077" i="5"/>
  <c r="X1077" i="5" s="1"/>
  <c r="V1078" i="5"/>
  <c r="E1078" i="5"/>
  <c r="X1078" i="5" s="1"/>
  <c r="V1079" i="5"/>
  <c r="E1079" i="5"/>
  <c r="X1079" i="5" s="1"/>
  <c r="V1080" i="5"/>
  <c r="E1080" i="5"/>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V1093" i="5"/>
  <c r="E1093" i="5"/>
  <c r="X1093" i="5" s="1"/>
  <c r="V1094" i="5"/>
  <c r="E1094" i="5"/>
  <c r="X1094" i="5" s="1"/>
  <c r="V1095" i="5"/>
  <c r="E1095" i="5"/>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V1123" i="5"/>
  <c r="E1123" i="5"/>
  <c r="X1123" i="5" s="1"/>
  <c r="V1124" i="5"/>
  <c r="E1124" i="5"/>
  <c r="X1124" i="5" s="1"/>
  <c r="V1125" i="5"/>
  <c r="E1125" i="5"/>
  <c r="X1125" i="5" s="1"/>
  <c r="V1126" i="5"/>
  <c r="E1126" i="5"/>
  <c r="X1126" i="5" s="1"/>
  <c r="V1127" i="5"/>
  <c r="E1127" i="5"/>
  <c r="X1127" i="5" s="1"/>
  <c r="V1128" i="5"/>
  <c r="E1128" i="5"/>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V1138" i="5"/>
  <c r="E1138" i="5"/>
  <c r="X1138" i="5" s="1"/>
  <c r="V1139" i="5"/>
  <c r="E1139" i="5"/>
  <c r="X1139" i="5" s="1"/>
  <c r="V1140" i="5"/>
  <c r="E1140" i="5"/>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V1165" i="5"/>
  <c r="E1165" i="5"/>
  <c r="X1165" i="5" s="1"/>
  <c r="V1166" i="5"/>
  <c r="E1166" i="5"/>
  <c r="X1166" i="5" s="1"/>
  <c r="V1167" i="5"/>
  <c r="E1167" i="5"/>
  <c r="V1168" i="5"/>
  <c r="E1168" i="5"/>
  <c r="X1168" i="5" s="1"/>
  <c r="V1169" i="5"/>
  <c r="E1169" i="5"/>
  <c r="X1169" i="5" s="1"/>
  <c r="V1170" i="5"/>
  <c r="E1170" i="5"/>
  <c r="V1171" i="5"/>
  <c r="E1171" i="5"/>
  <c r="X1171" i="5" s="1"/>
  <c r="V1172" i="5"/>
  <c r="E1172" i="5"/>
  <c r="X1172" i="5" s="1"/>
  <c r="V1173" i="5"/>
  <c r="E1173" i="5"/>
  <c r="X1173" i="5" s="1"/>
  <c r="V1174" i="5"/>
  <c r="E1174" i="5"/>
  <c r="X1174" i="5" s="1"/>
  <c r="V1175" i="5"/>
  <c r="E1175" i="5"/>
  <c r="X1175" i="5" s="1"/>
  <c r="V1176" i="5"/>
  <c r="E1176" i="5"/>
  <c r="V1177" i="5"/>
  <c r="E1177" i="5"/>
  <c r="X1177" i="5" s="1"/>
  <c r="V1178" i="5"/>
  <c r="E1178" i="5"/>
  <c r="X1178" i="5" s="1"/>
  <c r="V1179" i="5"/>
  <c r="E1179" i="5"/>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V1189" i="5"/>
  <c r="E1189" i="5"/>
  <c r="X1189" i="5" s="1"/>
  <c r="V1190" i="5"/>
  <c r="E1190" i="5"/>
  <c r="X1190" i="5" s="1"/>
  <c r="V1191" i="5"/>
  <c r="E1191" i="5"/>
  <c r="V1192" i="5"/>
  <c r="E1192" i="5"/>
  <c r="X1192" i="5" s="1"/>
  <c r="V1193" i="5"/>
  <c r="E1193" i="5"/>
  <c r="X1193" i="5" s="1"/>
  <c r="V1194" i="5"/>
  <c r="E1194" i="5"/>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V1252" i="5"/>
  <c r="E1252" i="5"/>
  <c r="X1252" i="5" s="1"/>
  <c r="V1253" i="5"/>
  <c r="E1253" i="5"/>
  <c r="X1253" i="5" s="1"/>
  <c r="V1254" i="5"/>
  <c r="E1254" i="5"/>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V1264" i="5"/>
  <c r="E1264" i="5"/>
  <c r="X1264" i="5" s="1"/>
  <c r="V1265" i="5"/>
  <c r="E1265" i="5"/>
  <c r="X1265" i="5" s="1"/>
  <c r="V1266" i="5"/>
  <c r="E1266" i="5"/>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V1276" i="5"/>
  <c r="E1276" i="5"/>
  <c r="X1276" i="5" s="1"/>
  <c r="V1277" i="5"/>
  <c r="E1277" i="5"/>
  <c r="X1277" i="5" s="1"/>
  <c r="V1278" i="5"/>
  <c r="E1278" i="5"/>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V1297" i="5"/>
  <c r="E1297" i="5"/>
  <c r="X1297" i="5" s="1"/>
  <c r="V1298" i="5"/>
  <c r="E1298" i="5"/>
  <c r="X1298" i="5" s="1"/>
  <c r="V1299" i="5"/>
  <c r="E1299" i="5"/>
  <c r="X1299" i="5" s="1"/>
  <c r="V1300" i="5"/>
  <c r="E1300" i="5"/>
  <c r="X1300" i="5" s="1"/>
  <c r="V1301" i="5"/>
  <c r="E1301" i="5"/>
  <c r="X1301" i="5" s="1"/>
  <c r="V1302" i="5"/>
  <c r="E1302" i="5"/>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V1321" i="5"/>
  <c r="E1321" i="5"/>
  <c r="X1321" i="5" s="1"/>
  <c r="V1322" i="5"/>
  <c r="E1322" i="5"/>
  <c r="X1322" i="5" s="1"/>
  <c r="V1323" i="5"/>
  <c r="E1323" i="5"/>
  <c r="V1324" i="5"/>
  <c r="E1324" i="5"/>
  <c r="X1324" i="5" s="1"/>
  <c r="V1325" i="5"/>
  <c r="E1325" i="5"/>
  <c r="X1325" i="5" s="1"/>
  <c r="V1326" i="5"/>
  <c r="E1326" i="5"/>
  <c r="V1327" i="5"/>
  <c r="E1327" i="5"/>
  <c r="X1327" i="5" s="1"/>
  <c r="V1328" i="5"/>
  <c r="E1328" i="5"/>
  <c r="X1328" i="5" s="1"/>
  <c r="V1329" i="5"/>
  <c r="E1329" i="5"/>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V1360" i="5"/>
  <c r="E1360" i="5"/>
  <c r="X1360" i="5" s="1"/>
  <c r="V1361" i="5"/>
  <c r="E1361" i="5"/>
  <c r="X1361" i="5" s="1"/>
  <c r="V1362" i="5"/>
  <c r="E1362" i="5"/>
  <c r="V1363" i="5"/>
  <c r="E1363" i="5"/>
  <c r="X1363" i="5" s="1"/>
  <c r="V1364" i="5"/>
  <c r="E1364" i="5"/>
  <c r="X1364" i="5" s="1"/>
  <c r="V1365" i="5"/>
  <c r="E1365" i="5"/>
  <c r="X1365" i="5" s="1"/>
  <c r="V1366" i="5"/>
  <c r="E1366" i="5"/>
  <c r="X1366" i="5" s="1"/>
  <c r="V1367" i="5"/>
  <c r="E1367" i="5"/>
  <c r="X1367" i="5" s="1"/>
  <c r="V1368" i="5"/>
  <c r="E1368" i="5"/>
  <c r="V1369" i="5"/>
  <c r="E1369" i="5"/>
  <c r="X1369" i="5" s="1"/>
  <c r="V1370" i="5"/>
  <c r="E1370" i="5"/>
  <c r="X1370" i="5" s="1"/>
  <c r="V1371" i="5"/>
  <c r="E1371" i="5"/>
  <c r="X1371" i="5" s="1"/>
  <c r="V1372" i="5"/>
  <c r="E1372" i="5"/>
  <c r="X1372" i="5" s="1"/>
  <c r="V1373" i="5"/>
  <c r="E1373" i="5"/>
  <c r="X1373" i="5" s="1"/>
  <c r="V1374" i="5"/>
  <c r="E1374" i="5"/>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V1387" i="5"/>
  <c r="E1387" i="5"/>
  <c r="X1387" i="5" s="1"/>
  <c r="V1388" i="5"/>
  <c r="E1388" i="5"/>
  <c r="X1388" i="5" s="1"/>
  <c r="V1389" i="5"/>
  <c r="E1389" i="5"/>
  <c r="X1389" i="5" s="1"/>
  <c r="V1390" i="5"/>
  <c r="E1390" i="5"/>
  <c r="X1390" i="5" s="1"/>
  <c r="V1391" i="5"/>
  <c r="E1391" i="5"/>
  <c r="X1391" i="5" s="1"/>
  <c r="V1392" i="5"/>
  <c r="E1392" i="5"/>
  <c r="V1393" i="5"/>
  <c r="E1393" i="5"/>
  <c r="X1393" i="5" s="1"/>
  <c r="V1394" i="5"/>
  <c r="E1394" i="5"/>
  <c r="X1394" i="5" s="1"/>
  <c r="V1395" i="5"/>
  <c r="E1395" i="5"/>
  <c r="X1395" i="5" s="1"/>
  <c r="V1396" i="5"/>
  <c r="E1396" i="5"/>
  <c r="X1396" i="5" s="1"/>
  <c r="V1397" i="5"/>
  <c r="E1397" i="5"/>
  <c r="X1397" i="5" s="1"/>
  <c r="V1398" i="5"/>
  <c r="E1398" i="5"/>
  <c r="V1399" i="5"/>
  <c r="E1399" i="5"/>
  <c r="X1399" i="5" s="1"/>
  <c r="V1400" i="5"/>
  <c r="E1400" i="5"/>
  <c r="X1400" i="5" s="1"/>
  <c r="V1401" i="5"/>
  <c r="E1401" i="5"/>
  <c r="X1401" i="5" s="1"/>
  <c r="V1402" i="5"/>
  <c r="E1402" i="5"/>
  <c r="X1402" i="5" s="1"/>
  <c r="V1403" i="5"/>
  <c r="E1403" i="5"/>
  <c r="X1403" i="5" s="1"/>
  <c r="V1404" i="5"/>
  <c r="E1404" i="5"/>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V1426" i="5"/>
  <c r="E1426" i="5"/>
  <c r="X1426" i="5" s="1"/>
  <c r="V1427" i="5"/>
  <c r="E1427" i="5"/>
  <c r="X1427" i="5" s="1"/>
  <c r="V1428" i="5"/>
  <c r="E1428" i="5"/>
  <c r="V1429" i="5"/>
  <c r="E1429" i="5"/>
  <c r="X1429" i="5" s="1"/>
  <c r="V1430" i="5"/>
  <c r="E1430" i="5"/>
  <c r="X1430" i="5" s="1"/>
  <c r="V1431" i="5"/>
  <c r="E1431" i="5"/>
  <c r="X1431" i="5" s="1"/>
  <c r="V1432" i="5"/>
  <c r="E1432" i="5"/>
  <c r="X1432" i="5" s="1"/>
  <c r="V1433" i="5"/>
  <c r="E1433" i="5"/>
  <c r="X1433" i="5" s="1"/>
  <c r="V1434" i="5"/>
  <c r="E1434" i="5"/>
  <c r="V1435" i="5"/>
  <c r="E1435" i="5"/>
  <c r="X1435" i="5" s="1"/>
  <c r="V1436" i="5"/>
  <c r="E1436" i="5"/>
  <c r="X1436" i="5" s="1"/>
  <c r="V1437" i="5"/>
  <c r="E1437" i="5"/>
  <c r="V1438" i="5"/>
  <c r="E1438" i="5"/>
  <c r="X1438" i="5" s="1"/>
  <c r="V1439" i="5"/>
  <c r="E1439" i="5"/>
  <c r="X1439" i="5" s="1"/>
  <c r="V1440" i="5"/>
  <c r="E1440" i="5"/>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V1474" i="5"/>
  <c r="E1474" i="5"/>
  <c r="X1474" i="5" s="1"/>
  <c r="V1475" i="5"/>
  <c r="E1475" i="5"/>
  <c r="X1475" i="5" s="1"/>
  <c r="V1476" i="5"/>
  <c r="E1476" i="5"/>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V1495" i="5"/>
  <c r="E1495" i="5"/>
  <c r="X1495" i="5" s="1"/>
  <c r="V1496" i="5"/>
  <c r="E1496" i="5"/>
  <c r="X1496" i="5" s="1"/>
  <c r="V1497" i="5"/>
  <c r="E1497" i="5"/>
  <c r="X1497" i="5" s="1"/>
  <c r="V1498" i="5"/>
  <c r="E1498" i="5"/>
  <c r="X1498" i="5" s="1"/>
  <c r="V1499" i="5"/>
  <c r="E1499" i="5"/>
  <c r="X1499" i="5" s="1"/>
  <c r="V1500" i="5"/>
  <c r="E1500" i="5"/>
  <c r="V1501" i="5"/>
  <c r="E1501" i="5"/>
  <c r="X1501" i="5" s="1"/>
  <c r="V1502" i="5"/>
  <c r="E1502" i="5"/>
  <c r="X1502" i="5" s="1"/>
  <c r="V1503" i="5"/>
  <c r="E1503" i="5"/>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V1522" i="5"/>
  <c r="E1522" i="5"/>
  <c r="X1522" i="5" s="1"/>
  <c r="V1523" i="5"/>
  <c r="E1523" i="5"/>
  <c r="X1523" i="5" s="1"/>
  <c r="V1524" i="5"/>
  <c r="E1524" i="5"/>
  <c r="X1524" i="5" s="1"/>
  <c r="V1525" i="5"/>
  <c r="E1525" i="5"/>
  <c r="X1525" i="5" s="1"/>
  <c r="V1526" i="5"/>
  <c r="E1526" i="5"/>
  <c r="X1526" i="5" s="1"/>
  <c r="V1527" i="5"/>
  <c r="E1527" i="5"/>
  <c r="V1528" i="5"/>
  <c r="E1528" i="5"/>
  <c r="X1528" i="5" s="1"/>
  <c r="V1529" i="5"/>
  <c r="E1529" i="5"/>
  <c r="X1529" i="5" s="1"/>
  <c r="V1530" i="5"/>
  <c r="E1530" i="5"/>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V1549" i="5"/>
  <c r="E1549" i="5"/>
  <c r="X1549" i="5" s="1"/>
  <c r="V1550" i="5"/>
  <c r="E1550" i="5"/>
  <c r="X1550" i="5" s="1"/>
  <c r="V1551" i="5"/>
  <c r="E1551" i="5"/>
  <c r="X1551" i="5" s="1"/>
  <c r="V1552" i="5"/>
  <c r="E1552" i="5"/>
  <c r="X1552" i="5" s="1"/>
  <c r="V1553" i="5"/>
  <c r="E1553" i="5"/>
  <c r="X1553" i="5" s="1"/>
  <c r="V1554" i="5"/>
  <c r="E1554" i="5"/>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V1564" i="5"/>
  <c r="E1564" i="5"/>
  <c r="X1564" i="5" s="1"/>
  <c r="V1565" i="5"/>
  <c r="E1565" i="5"/>
  <c r="X1565" i="5" s="1"/>
  <c r="V1566" i="5"/>
  <c r="E1566" i="5"/>
  <c r="V1567" i="5"/>
  <c r="E1567" i="5"/>
  <c r="X1567" i="5" s="1"/>
  <c r="V1568" i="5"/>
  <c r="E1568" i="5"/>
  <c r="X1568" i="5" s="1"/>
  <c r="V1569" i="5"/>
  <c r="E1569" i="5"/>
  <c r="X1569" i="5" s="1"/>
  <c r="V1570" i="5"/>
  <c r="E1570" i="5"/>
  <c r="X1570" i="5" s="1"/>
  <c r="V1571" i="5"/>
  <c r="E1571" i="5"/>
  <c r="X1571" i="5" s="1"/>
  <c r="V1572" i="5"/>
  <c r="E1572" i="5"/>
  <c r="V1573" i="5"/>
  <c r="E1573" i="5"/>
  <c r="X1573" i="5" s="1"/>
  <c r="V1574" i="5"/>
  <c r="E1574" i="5"/>
  <c r="X1574" i="5" s="1"/>
  <c r="V1575" i="5"/>
  <c r="E1575" i="5"/>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V1585" i="5"/>
  <c r="E1585" i="5"/>
  <c r="X1585" i="5" s="1"/>
  <c r="V1586" i="5"/>
  <c r="E1586" i="5"/>
  <c r="X1586" i="5" s="1"/>
  <c r="V1587" i="5"/>
  <c r="E1587" i="5"/>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V1597" i="5"/>
  <c r="E1597" i="5"/>
  <c r="X1597" i="5" s="1"/>
  <c r="V1598" i="5"/>
  <c r="E1598" i="5"/>
  <c r="X1598" i="5" s="1"/>
  <c r="V1599" i="5"/>
  <c r="E1599" i="5"/>
  <c r="V1600" i="5"/>
  <c r="E1600" i="5"/>
  <c r="X1600" i="5" s="1"/>
  <c r="V1601" i="5"/>
  <c r="E1601" i="5"/>
  <c r="X1601" i="5" s="1"/>
  <c r="V1602" i="5"/>
  <c r="E1602" i="5"/>
  <c r="V1603" i="5"/>
  <c r="E1603" i="5"/>
  <c r="X1603" i="5" s="1"/>
  <c r="V1604" i="5"/>
  <c r="E1604" i="5"/>
  <c r="X1604" i="5" s="1"/>
  <c r="V1605" i="5"/>
  <c r="E1605" i="5"/>
  <c r="X1605" i="5" s="1"/>
  <c r="V1606" i="5"/>
  <c r="E1606" i="5"/>
  <c r="X1606" i="5" s="1"/>
  <c r="V1607" i="5"/>
  <c r="E1607" i="5"/>
  <c r="X1607" i="5" s="1"/>
  <c r="V1608" i="5"/>
  <c r="E1608" i="5"/>
  <c r="V1609" i="5"/>
  <c r="E1609" i="5"/>
  <c r="X1609" i="5" s="1"/>
  <c r="V1610" i="5"/>
  <c r="E1610" i="5"/>
  <c r="X1610" i="5" s="1"/>
  <c r="V1611" i="5"/>
  <c r="E1611" i="5"/>
  <c r="V1612" i="5"/>
  <c r="E1612" i="5"/>
  <c r="X1612" i="5" s="1"/>
  <c r="V1613" i="5"/>
  <c r="E1613" i="5"/>
  <c r="X1613" i="5" s="1"/>
  <c r="V1614" i="5"/>
  <c r="E1614" i="5"/>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V1624" i="5"/>
  <c r="E1624" i="5"/>
  <c r="X1624" i="5" s="1"/>
  <c r="V1625" i="5"/>
  <c r="E1625" i="5"/>
  <c r="X1625" i="5" s="1"/>
  <c r="V1626" i="5"/>
  <c r="E1626" i="5"/>
  <c r="V1627" i="5"/>
  <c r="E1627" i="5"/>
  <c r="X1627" i="5" s="1"/>
  <c r="V1628" i="5"/>
  <c r="E1628" i="5"/>
  <c r="X1628" i="5" s="1"/>
  <c r="V1629" i="5"/>
  <c r="E1629" i="5"/>
  <c r="X1629" i="5" s="1"/>
  <c r="V1630" i="5"/>
  <c r="E1630" i="5"/>
  <c r="X1630" i="5" s="1"/>
  <c r="V1631" i="5"/>
  <c r="E1631" i="5"/>
  <c r="X1631" i="5" s="1"/>
  <c r="V1632" i="5"/>
  <c r="E1632" i="5"/>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V1648" i="5"/>
  <c r="E1648" i="5"/>
  <c r="X1648" i="5" s="1"/>
  <c r="V1649" i="5"/>
  <c r="E1649" i="5"/>
  <c r="X1649" i="5" s="1"/>
  <c r="V1650" i="5"/>
  <c r="E1650" i="5"/>
  <c r="V1651" i="5"/>
  <c r="E1651" i="5"/>
  <c r="X1651" i="5" s="1"/>
  <c r="V1652" i="5"/>
  <c r="E1652" i="5"/>
  <c r="X1652" i="5" s="1"/>
  <c r="V1653" i="5"/>
  <c r="E1653" i="5"/>
  <c r="V1654" i="5"/>
  <c r="E1654" i="5"/>
  <c r="X1654" i="5" s="1"/>
  <c r="V1655" i="5"/>
  <c r="E1655" i="5"/>
  <c r="X1655" i="5" s="1"/>
  <c r="V1656" i="5"/>
  <c r="E1656" i="5"/>
  <c r="X1656" i="5" s="1"/>
  <c r="V1657" i="5"/>
  <c r="E1657" i="5"/>
  <c r="X1657" i="5" s="1"/>
  <c r="V1658" i="5"/>
  <c r="E1658" i="5"/>
  <c r="X1658" i="5" s="1"/>
  <c r="V1659" i="5"/>
  <c r="E1659" i="5"/>
  <c r="V1660" i="5"/>
  <c r="E1660" i="5"/>
  <c r="X1660" i="5" s="1"/>
  <c r="V1661" i="5"/>
  <c r="E1661" i="5"/>
  <c r="X1661" i="5" s="1"/>
  <c r="V1662" i="5"/>
  <c r="E1662" i="5"/>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V1696" i="5"/>
  <c r="E1696" i="5"/>
  <c r="X1696" i="5" s="1"/>
  <c r="V1697" i="5"/>
  <c r="E1697" i="5"/>
  <c r="X1697" i="5" s="1"/>
  <c r="V1698" i="5"/>
  <c r="E1698" i="5"/>
  <c r="V1699" i="5"/>
  <c r="E1699" i="5"/>
  <c r="X1699" i="5" s="1"/>
  <c r="V1700" i="5"/>
  <c r="E1700" i="5"/>
  <c r="X1700" i="5" s="1"/>
  <c r="V1701" i="5"/>
  <c r="E1701" i="5"/>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V1723" i="5"/>
  <c r="E1723" i="5"/>
  <c r="X1723" i="5" s="1"/>
  <c r="V1724" i="5"/>
  <c r="E1724" i="5"/>
  <c r="X1724" i="5" s="1"/>
  <c r="V1725" i="5"/>
  <c r="E1725" i="5"/>
  <c r="V1726" i="5"/>
  <c r="E1726" i="5"/>
  <c r="X1726" i="5" s="1"/>
  <c r="V1727" i="5"/>
  <c r="E1727" i="5"/>
  <c r="X1727" i="5" s="1"/>
  <c r="V1728" i="5"/>
  <c r="E1728" i="5"/>
  <c r="X1728" i="5" s="1"/>
  <c r="V1729" i="5"/>
  <c r="E1729" i="5"/>
  <c r="X1729" i="5" s="1"/>
  <c r="V1730" i="5"/>
  <c r="E1730" i="5"/>
  <c r="X1730" i="5" s="1"/>
  <c r="V1731" i="5"/>
  <c r="E1731" i="5"/>
  <c r="V1732" i="5"/>
  <c r="E1732" i="5"/>
  <c r="X1732" i="5" s="1"/>
  <c r="V1733" i="5"/>
  <c r="E1733" i="5"/>
  <c r="X1733" i="5" s="1"/>
  <c r="V1734" i="5"/>
  <c r="E1734" i="5"/>
  <c r="V1735" i="5"/>
  <c r="E1735" i="5"/>
  <c r="X1735" i="5" s="1"/>
  <c r="V1736" i="5"/>
  <c r="E1736" i="5"/>
  <c r="X1736" i="5" s="1"/>
  <c r="V1737" i="5"/>
  <c r="E1737" i="5"/>
  <c r="V1738" i="5"/>
  <c r="E1738" i="5"/>
  <c r="X1738" i="5" s="1"/>
  <c r="V1739" i="5"/>
  <c r="E1739" i="5"/>
  <c r="X1739" i="5" s="1"/>
  <c r="V1740" i="5"/>
  <c r="E1740" i="5"/>
  <c r="V1741" i="5"/>
  <c r="E1741" i="5"/>
  <c r="X1741" i="5" s="1"/>
  <c r="V1742" i="5"/>
  <c r="E1742" i="5"/>
  <c r="X1742" i="5" s="1"/>
  <c r="V1743" i="5"/>
  <c r="E1743" i="5"/>
  <c r="V1744" i="5"/>
  <c r="E1744" i="5"/>
  <c r="X1744" i="5" s="1"/>
  <c r="V1745" i="5"/>
  <c r="E1745" i="5"/>
  <c r="X1745" i="5" s="1"/>
  <c r="V1746" i="5"/>
  <c r="E1746" i="5"/>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V1768" i="5"/>
  <c r="E1768" i="5"/>
  <c r="X1768" i="5" s="1"/>
  <c r="V1769" i="5"/>
  <c r="E1769" i="5"/>
  <c r="X1769" i="5" s="1"/>
  <c r="V1770" i="5"/>
  <c r="E1770" i="5"/>
  <c r="V1771" i="5"/>
  <c r="E1771" i="5"/>
  <c r="X1771" i="5" s="1"/>
  <c r="V1772" i="5"/>
  <c r="E1772" i="5"/>
  <c r="X1772" i="5" s="1"/>
  <c r="V1773" i="5"/>
  <c r="E1773" i="5"/>
  <c r="X1773" i="5" s="1"/>
  <c r="V1774" i="5"/>
  <c r="E1774" i="5"/>
  <c r="X1774" i="5" s="1"/>
  <c r="V1775" i="5"/>
  <c r="E1775" i="5"/>
  <c r="X1775" i="5" s="1"/>
  <c r="V1776" i="5"/>
  <c r="E1776" i="5"/>
  <c r="V1777" i="5"/>
  <c r="E1777" i="5"/>
  <c r="X1777" i="5" s="1"/>
  <c r="V1778" i="5"/>
  <c r="E1778" i="5"/>
  <c r="X1778" i="5" s="1"/>
  <c r="V1779" i="5"/>
  <c r="E1779" i="5"/>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V1789" i="5"/>
  <c r="E1789" i="5"/>
  <c r="X1789" i="5" s="1"/>
  <c r="V1790" i="5"/>
  <c r="E1790" i="5"/>
  <c r="X1790" i="5" s="1"/>
  <c r="V1791" i="5"/>
  <c r="E1791" i="5"/>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V1801" i="5"/>
  <c r="E1801" i="5"/>
  <c r="X1801" i="5" s="1"/>
  <c r="V1802" i="5"/>
  <c r="E1802" i="5"/>
  <c r="X1802" i="5" s="1"/>
  <c r="V1803" i="5"/>
  <c r="E1803" i="5"/>
  <c r="V1804" i="5"/>
  <c r="E1804" i="5"/>
  <c r="X1804" i="5" s="1"/>
  <c r="V1805" i="5"/>
  <c r="E1805" i="5"/>
  <c r="X1805" i="5" s="1"/>
  <c r="V1806" i="5"/>
  <c r="E1806" i="5"/>
  <c r="X1806" i="5" s="1"/>
  <c r="V1807" i="5"/>
  <c r="E1807" i="5"/>
  <c r="X1807" i="5" s="1"/>
  <c r="V1808" i="5"/>
  <c r="E1808" i="5"/>
  <c r="X1808" i="5" s="1"/>
  <c r="V1809" i="5"/>
  <c r="E1809" i="5"/>
  <c r="V1810" i="5"/>
  <c r="E1810" i="5"/>
  <c r="X1810" i="5" s="1"/>
  <c r="V1811" i="5"/>
  <c r="E1811" i="5"/>
  <c r="X1811" i="5" s="1"/>
  <c r="V1812" i="5"/>
  <c r="E1812" i="5"/>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V1834" i="5"/>
  <c r="E1834" i="5"/>
  <c r="X1834" i="5" s="1"/>
  <c r="V1835" i="5"/>
  <c r="E1835" i="5"/>
  <c r="X1835" i="5" s="1"/>
  <c r="V1836" i="5"/>
  <c r="E1836" i="5"/>
  <c r="X1836" i="5" s="1"/>
  <c r="V1837" i="5"/>
  <c r="E1837" i="5"/>
  <c r="X1837" i="5" s="1"/>
  <c r="V1838" i="5"/>
  <c r="E1838" i="5"/>
  <c r="X1838" i="5" s="1"/>
  <c r="V1839" i="5"/>
  <c r="E1839" i="5"/>
  <c r="V1840" i="5"/>
  <c r="E1840" i="5"/>
  <c r="X1840" i="5" s="1"/>
  <c r="V1841" i="5"/>
  <c r="E1841" i="5"/>
  <c r="X1841" i="5" s="1"/>
  <c r="V1842" i="5"/>
  <c r="E1842" i="5"/>
  <c r="X1842" i="5" s="1"/>
  <c r="V1843" i="5"/>
  <c r="E1843" i="5"/>
  <c r="X1843" i="5" s="1"/>
  <c r="V1844" i="5"/>
  <c r="E1844" i="5"/>
  <c r="X1844" i="5" s="1"/>
  <c r="V1845" i="5"/>
  <c r="E1845" i="5"/>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V1855" i="5"/>
  <c r="E1855" i="5"/>
  <c r="X1855" i="5" s="1"/>
  <c r="V1856" i="5"/>
  <c r="E1856" i="5"/>
  <c r="X1856" i="5" s="1"/>
  <c r="V1857" i="5"/>
  <c r="E1857" i="5"/>
  <c r="V1858" i="5"/>
  <c r="E1858" i="5"/>
  <c r="X1858" i="5" s="1"/>
  <c r="V1859" i="5"/>
  <c r="E1859" i="5"/>
  <c r="X1859" i="5" s="1"/>
  <c r="V1860" i="5"/>
  <c r="E1860" i="5"/>
  <c r="V1861" i="5"/>
  <c r="E1861" i="5"/>
  <c r="X1861" i="5" s="1"/>
  <c r="V1862" i="5"/>
  <c r="E1862" i="5"/>
  <c r="X1862" i="5" s="1"/>
  <c r="V1863" i="5"/>
  <c r="E1863" i="5"/>
  <c r="X1863" i="5" s="1"/>
  <c r="V1864" i="5"/>
  <c r="E1864" i="5"/>
  <c r="X1864" i="5" s="1"/>
  <c r="V1865" i="5"/>
  <c r="E1865" i="5"/>
  <c r="X1865" i="5" s="1"/>
  <c r="V1866" i="5"/>
  <c r="E1866" i="5"/>
  <c r="V1867" i="5"/>
  <c r="E1867" i="5"/>
  <c r="X1867" i="5" s="1"/>
  <c r="V1868" i="5"/>
  <c r="E1868" i="5"/>
  <c r="X1868" i="5" s="1"/>
  <c r="V1869" i="5"/>
  <c r="E1869" i="5"/>
  <c r="V1870" i="5"/>
  <c r="E1870" i="5"/>
  <c r="X1870" i="5" s="1"/>
  <c r="V1871" i="5"/>
  <c r="E1871" i="5"/>
  <c r="X1871" i="5" s="1"/>
  <c r="V1872" i="5"/>
  <c r="E1872" i="5"/>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V1936" i="5"/>
  <c r="E1936" i="5"/>
  <c r="X1936" i="5" s="1"/>
  <c r="V1937" i="5"/>
  <c r="E1937" i="5"/>
  <c r="X1937" i="5" s="1"/>
  <c r="V1938" i="5"/>
  <c r="E1938" i="5"/>
  <c r="V1939" i="5"/>
  <c r="E1939" i="5"/>
  <c r="X1939" i="5" s="1"/>
  <c r="V1940" i="5"/>
  <c r="E1940" i="5"/>
  <c r="X1940" i="5" s="1"/>
  <c r="V1941" i="5"/>
  <c r="E1941" i="5"/>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V2050" i="5"/>
  <c r="E2050" i="5"/>
  <c r="X2050" i="5" s="1"/>
  <c r="V2051" i="5"/>
  <c r="E2051" i="5"/>
  <c r="X2051" i="5" s="1"/>
  <c r="V2052" i="5"/>
  <c r="E2052" i="5"/>
  <c r="X2052" i="5" s="1"/>
  <c r="V2053" i="5"/>
  <c r="E2053" i="5"/>
  <c r="X2053" i="5" s="1"/>
  <c r="V2054" i="5"/>
  <c r="E2054" i="5"/>
  <c r="X2054" i="5" s="1"/>
  <c r="V2055" i="5"/>
  <c r="E2055" i="5"/>
  <c r="V2056" i="5"/>
  <c r="E2056" i="5"/>
  <c r="X2056" i="5" s="1"/>
  <c r="V2057" i="5"/>
  <c r="E2057" i="5"/>
  <c r="X2057" i="5" s="1"/>
  <c r="V2058" i="5"/>
  <c r="E2058" i="5"/>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V2071" i="5"/>
  <c r="E2071" i="5"/>
  <c r="X2071" i="5" s="1"/>
  <c r="V2072" i="5"/>
  <c r="E2072" i="5"/>
  <c r="X2072" i="5" s="1"/>
  <c r="V2073" i="5"/>
  <c r="E2073" i="5"/>
  <c r="X2073" i="5" s="1"/>
  <c r="V2074" i="5"/>
  <c r="E2074" i="5"/>
  <c r="X2074" i="5" s="1"/>
  <c r="V2075" i="5"/>
  <c r="E2075" i="5"/>
  <c r="X2075" i="5" s="1"/>
  <c r="V2076" i="5"/>
  <c r="E2076" i="5"/>
  <c r="V2077" i="5"/>
  <c r="E2077" i="5"/>
  <c r="X2077" i="5" s="1"/>
  <c r="V2078" i="5"/>
  <c r="E2078" i="5"/>
  <c r="X2078" i="5" s="1"/>
  <c r="V2079" i="5"/>
  <c r="E2079" i="5"/>
  <c r="X2079" i="5" s="1"/>
  <c r="V2080" i="5"/>
  <c r="E2080" i="5"/>
  <c r="X2080" i="5" s="1"/>
  <c r="V2081" i="5"/>
  <c r="E2081" i="5"/>
  <c r="X2081" i="5" s="1"/>
  <c r="V2082" i="5"/>
  <c r="E2082" i="5"/>
  <c r="V2083" i="5"/>
  <c r="E2083" i="5"/>
  <c r="X2083" i="5" s="1"/>
  <c r="V2084" i="5"/>
  <c r="E2084" i="5"/>
  <c r="X2084" i="5" s="1"/>
  <c r="V2085" i="5"/>
  <c r="E2085" i="5"/>
  <c r="X2085" i="5" s="1"/>
  <c r="V2086" i="5"/>
  <c r="E2086" i="5"/>
  <c r="X2086" i="5" s="1"/>
  <c r="V2087" i="5"/>
  <c r="E2087" i="5"/>
  <c r="X2087" i="5" s="1"/>
  <c r="V2088" i="5"/>
  <c r="E2088" i="5"/>
  <c r="V2089" i="5"/>
  <c r="E2089" i="5"/>
  <c r="X2089" i="5" s="1"/>
  <c r="V2090" i="5"/>
  <c r="E2090" i="5"/>
  <c r="X2090" i="5" s="1"/>
  <c r="V2091" i="5"/>
  <c r="E2091" i="5"/>
  <c r="X2091" i="5" s="1"/>
  <c r="V2092" i="5"/>
  <c r="E2092" i="5"/>
  <c r="X2092" i="5" s="1"/>
  <c r="V2093" i="5"/>
  <c r="E2093" i="5"/>
  <c r="X2093" i="5" s="1"/>
  <c r="V2094" i="5"/>
  <c r="E2094" i="5"/>
  <c r="V2095" i="5"/>
  <c r="E2095" i="5"/>
  <c r="X2095" i="5" s="1"/>
  <c r="V2096" i="5"/>
  <c r="E2096" i="5"/>
  <c r="X2096" i="5" s="1"/>
  <c r="V2097" i="5"/>
  <c r="E2097" i="5"/>
  <c r="X2097" i="5" s="1"/>
  <c r="V2098" i="5"/>
  <c r="E2098" i="5"/>
  <c r="X2098" i="5" s="1"/>
  <c r="V2099" i="5"/>
  <c r="E2099" i="5"/>
  <c r="X2099" i="5" s="1"/>
  <c r="V2100" i="5"/>
  <c r="E2100" i="5"/>
  <c r="V2101" i="5"/>
  <c r="E2101" i="5"/>
  <c r="X2101" i="5" s="1"/>
  <c r="V2102" i="5"/>
  <c r="E2102" i="5"/>
  <c r="X2102" i="5" s="1"/>
  <c r="V2103" i="5"/>
  <c r="E2103" i="5"/>
  <c r="X2103" i="5" s="1"/>
  <c r="V2104" i="5"/>
  <c r="E2104" i="5"/>
  <c r="X2104" i="5" s="1"/>
  <c r="V2105" i="5"/>
  <c r="E2105" i="5"/>
  <c r="X2105" i="5" s="1"/>
  <c r="V2106" i="5"/>
  <c r="E2106" i="5"/>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V2152" i="5"/>
  <c r="E2152" i="5"/>
  <c r="X2152" i="5" s="1"/>
  <c r="V2153" i="5"/>
  <c r="E2153" i="5"/>
  <c r="X2153" i="5" s="1"/>
  <c r="V2154" i="5"/>
  <c r="E2154" i="5"/>
  <c r="X2154" i="5" s="1"/>
  <c r="V2155" i="5"/>
  <c r="E2155" i="5"/>
  <c r="X2155" i="5" s="1"/>
  <c r="V2156" i="5"/>
  <c r="E2156" i="5"/>
  <c r="X2156" i="5" s="1"/>
  <c r="V2157" i="5"/>
  <c r="E2157" i="5"/>
  <c r="V2158" i="5"/>
  <c r="E2158" i="5"/>
  <c r="X2158" i="5" s="1"/>
  <c r="V2159" i="5"/>
  <c r="E2159" i="5"/>
  <c r="X2159" i="5" s="1"/>
  <c r="V2160" i="5"/>
  <c r="E2160" i="5"/>
  <c r="X2160" i="5" s="1"/>
  <c r="V2161" i="5"/>
  <c r="E2161" i="5"/>
  <c r="X2161" i="5" s="1"/>
  <c r="V2162" i="5"/>
  <c r="E2162" i="5"/>
  <c r="X2162" i="5" s="1"/>
  <c r="V2163" i="5"/>
  <c r="E2163" i="5"/>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V2173" i="5"/>
  <c r="E2173" i="5"/>
  <c r="X2173" i="5" s="1"/>
  <c r="V2174" i="5"/>
  <c r="E2174" i="5"/>
  <c r="X2174" i="5" s="1"/>
  <c r="V2175" i="5"/>
  <c r="E2175" i="5"/>
  <c r="V2176" i="5"/>
  <c r="E2176" i="5"/>
  <c r="X2176" i="5" s="1"/>
  <c r="V2177" i="5"/>
  <c r="E2177" i="5"/>
  <c r="X2177" i="5" s="1"/>
  <c r="V2178" i="5"/>
  <c r="E2178" i="5"/>
  <c r="X2178" i="5" s="1"/>
  <c r="V2179" i="5"/>
  <c r="E2179" i="5"/>
  <c r="X2179" i="5" s="1"/>
  <c r="V2180" i="5"/>
  <c r="E2180" i="5"/>
  <c r="X2180" i="5" s="1"/>
  <c r="V2181" i="5"/>
  <c r="E2181" i="5"/>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V2209" i="5"/>
  <c r="E2209" i="5"/>
  <c r="X2209" i="5" s="1"/>
  <c r="V2210" i="5"/>
  <c r="E2210" i="5"/>
  <c r="X2210" i="5" s="1"/>
  <c r="V2211" i="5"/>
  <c r="E2211" i="5"/>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V2233" i="5"/>
  <c r="E2233" i="5"/>
  <c r="X2233" i="5" s="1"/>
  <c r="V2234" i="5"/>
  <c r="E2234" i="5"/>
  <c r="X2234" i="5" s="1"/>
  <c r="V2235" i="5"/>
  <c r="E2235" i="5"/>
  <c r="V2236" i="5"/>
  <c r="E2236" i="5"/>
  <c r="X2236" i="5" s="1"/>
  <c r="V2237" i="5"/>
  <c r="E2237" i="5"/>
  <c r="X2237" i="5" s="1"/>
  <c r="V2238" i="5"/>
  <c r="E2238" i="5"/>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V2251" i="5"/>
  <c r="E2251" i="5"/>
  <c r="X2251" i="5" s="1"/>
  <c r="V2252" i="5"/>
  <c r="E2252" i="5"/>
  <c r="X2252" i="5" s="1"/>
  <c r="V2253" i="5"/>
  <c r="E2253" i="5"/>
  <c r="V2254" i="5"/>
  <c r="E2254" i="5"/>
  <c r="X2254" i="5" s="1"/>
  <c r="V2255" i="5"/>
  <c r="E2255" i="5"/>
  <c r="X2255" i="5" s="1"/>
  <c r="V2256" i="5"/>
  <c r="E2256" i="5"/>
  <c r="X2256" i="5" s="1"/>
  <c r="V2257" i="5"/>
  <c r="E2257" i="5"/>
  <c r="X2257" i="5" s="1"/>
  <c r="V2258" i="5"/>
  <c r="E2258" i="5"/>
  <c r="X2258" i="5" s="1"/>
  <c r="V2259" i="5"/>
  <c r="E2259" i="5"/>
  <c r="V2260" i="5"/>
  <c r="E2260" i="5"/>
  <c r="X2260" i="5" s="1"/>
  <c r="V2261" i="5"/>
  <c r="E2261" i="5"/>
  <c r="X2261" i="5" s="1"/>
  <c r="V2262" i="5"/>
  <c r="E2262" i="5"/>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V2284" i="5"/>
  <c r="E2284" i="5"/>
  <c r="X2284" i="5" s="1"/>
  <c r="V2285" i="5"/>
  <c r="E2285" i="5"/>
  <c r="X2285" i="5" s="1"/>
  <c r="V2286" i="5"/>
  <c r="E2286" i="5"/>
  <c r="X2286" i="5" s="1"/>
  <c r="V2287" i="5"/>
  <c r="E2287" i="5"/>
  <c r="X2287" i="5" s="1"/>
  <c r="V2288" i="5"/>
  <c r="E2288" i="5"/>
  <c r="X2288" i="5" s="1"/>
  <c r="V2289" i="5"/>
  <c r="E2289" i="5"/>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V2329" i="5"/>
  <c r="E2329" i="5"/>
  <c r="X2329" i="5" s="1"/>
  <c r="V2330" i="5"/>
  <c r="E2330" i="5"/>
  <c r="X2330" i="5" s="1"/>
  <c r="V2331" i="5"/>
  <c r="E2331" i="5"/>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V2416" i="5"/>
  <c r="E2416" i="5"/>
  <c r="X2416" i="5" s="1"/>
  <c r="V2417" i="5"/>
  <c r="E2417" i="5"/>
  <c r="X2417" i="5" s="1"/>
  <c r="V2418" i="5"/>
  <c r="E2418" i="5"/>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V2488" i="5"/>
  <c r="E2488" i="5"/>
  <c r="X2488" i="5" s="1"/>
  <c r="V2489" i="5"/>
  <c r="E2489" i="5"/>
  <c r="X2489" i="5" s="1"/>
  <c r="V2490" i="5"/>
  <c r="E2490" i="5"/>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c r="B57" i="6"/>
  <c r="G57" i="6" s="1"/>
  <c r="B56" i="6"/>
  <c r="G56" i="6" s="1"/>
  <c r="B55" i="6"/>
  <c r="G55" i="6"/>
  <c r="B54" i="6"/>
  <c r="G54" i="6" s="1"/>
  <c r="B17" i="6"/>
  <c r="B16" i="6"/>
  <c r="B15" i="6"/>
  <c r="B14" i="6"/>
  <c r="G14" i="6"/>
  <c r="H14" i="6" s="1"/>
  <c r="H13" i="6"/>
  <c r="B12" i="6"/>
  <c r="G12" i="6" s="1"/>
  <c r="H12" i="6" s="1"/>
  <c r="D12" i="6" s="1"/>
  <c r="B11" i="6"/>
  <c r="G11" i="6"/>
  <c r="H11" i="6" s="1"/>
  <c r="D11" i="6" s="1"/>
  <c r="G10" i="6"/>
  <c r="H10" i="6" s="1"/>
  <c r="D10" i="6" s="1"/>
  <c r="G9" i="6"/>
  <c r="H9" i="6"/>
  <c r="D9" i="6" s="1"/>
  <c r="B8" i="6"/>
  <c r="G8" i="6" s="1"/>
  <c r="H8" i="6" s="1"/>
  <c r="D8" i="6" s="1"/>
  <c r="B7" i="6"/>
  <c r="G7" i="6" s="1"/>
  <c r="H7" i="6" s="1"/>
  <c r="D7" i="6" s="1"/>
  <c r="B6" i="6"/>
  <c r="G6" i="6" s="1"/>
  <c r="B5" i="6"/>
  <c r="F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B90" i="4"/>
  <c r="H67" i="4"/>
  <c r="P47" i="4"/>
  <c r="P46" i="4"/>
  <c r="P45" i="4"/>
  <c r="P44" i="4"/>
  <c r="P43" i="4"/>
  <c r="Q43" i="4" s="1"/>
  <c r="P41" i="4"/>
  <c r="P40" i="4"/>
  <c r="P39" i="4"/>
  <c r="P38" i="4"/>
  <c r="P37" i="4"/>
  <c r="Q37" i="4" s="1"/>
  <c r="B77" i="4" s="1"/>
  <c r="A55" i="6" s="1"/>
  <c r="P35" i="4"/>
  <c r="P34" i="4"/>
  <c r="P33" i="4"/>
  <c r="P32" i="4"/>
  <c r="P31" i="4"/>
  <c r="Q31" i="4" s="1"/>
  <c r="P29" i="4"/>
  <c r="P28" i="4"/>
  <c r="P27" i="4"/>
  <c r="P26" i="4"/>
  <c r="D11" i="4"/>
  <c r="A5" i="4"/>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X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X24"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X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X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X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X840"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X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X939"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X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X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X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X1632"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X2289"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D17" i="6" s="1"/>
  <c r="AB2443" i="5"/>
  <c r="S2443" i="5"/>
  <c r="S2450" i="5"/>
  <c r="S2452" i="5"/>
  <c r="J2461" i="5"/>
  <c r="J2469" i="5"/>
  <c r="S2495" i="5"/>
  <c r="S2499" i="5"/>
  <c r="S2503" i="5"/>
  <c r="G15" i="6"/>
  <c r="H15" i="6"/>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c r="B19" i="6"/>
  <c r="I57" i="6"/>
  <c r="A58" i="2"/>
  <c r="B21" i="4"/>
  <c r="A25" i="2"/>
  <c r="B3" i="3"/>
  <c r="B27" i="3"/>
  <c r="I21" i="6"/>
  <c r="I41" i="6"/>
  <c r="D4" i="8"/>
  <c r="I34" i="6"/>
  <c r="I59" i="6"/>
  <c r="A18" i="2"/>
  <c r="A71" i="2"/>
  <c r="B24" i="3"/>
  <c r="B25" i="4"/>
  <c r="A13" i="6" s="1"/>
  <c r="B3" i="5"/>
  <c r="J5" i="6"/>
  <c r="I11" i="6"/>
  <c r="J50" i="6"/>
  <c r="J6" i="6"/>
  <c r="J11" i="6"/>
  <c r="J51" i="6"/>
  <c r="B10" i="4"/>
  <c r="A6" i="6" s="1"/>
  <c r="A4" i="5"/>
  <c r="J24" i="6"/>
  <c r="J52" i="6"/>
  <c r="B60" i="1"/>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X186" i="5"/>
  <c r="S598" i="5"/>
  <c r="X165" i="5"/>
  <c r="X498" i="5"/>
  <c r="X387" i="5"/>
  <c r="X546" i="5"/>
  <c r="S532" i="5"/>
  <c r="S356" i="5"/>
  <c r="X318" i="5"/>
  <c r="X234" i="5"/>
  <c r="S343" i="5"/>
  <c r="X114" i="5"/>
  <c r="X162" i="5"/>
  <c r="X369" i="5"/>
  <c r="X315" i="5"/>
  <c r="S315" i="5"/>
  <c r="X48" i="5"/>
  <c r="S357" i="5"/>
  <c r="S383" i="5"/>
  <c r="X345" i="5"/>
  <c r="X249" i="5"/>
  <c r="B32" i="6"/>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71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X1329"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X852" i="5"/>
  <c r="R754" i="5"/>
  <c r="J439" i="5"/>
  <c r="J411" i="5"/>
  <c r="J293" i="5"/>
  <c r="H277" i="5"/>
  <c r="X1140"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X738"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X1770"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X1494"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X210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I712" i="5"/>
  <c r="H710" i="5"/>
  <c r="J407" i="5"/>
  <c r="H1526" i="5"/>
  <c r="R1526" i="5"/>
  <c r="F580" i="5"/>
  <c r="H836" i="5"/>
  <c r="J836" i="5"/>
  <c r="R1158" i="5"/>
  <c r="J1158" i="5"/>
  <c r="I1158" i="5"/>
  <c r="H215" i="5"/>
  <c r="I215" i="5"/>
  <c r="F215" i="5"/>
  <c r="R931" i="5"/>
  <c r="R1138" i="5"/>
  <c r="X867" i="5"/>
  <c r="I679" i="5"/>
  <c r="J427" i="5"/>
  <c r="F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X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X2232" i="5"/>
  <c r="F2232" i="5"/>
  <c r="F2454" i="5"/>
  <c r="H2454" i="5"/>
  <c r="I2454" i="5"/>
  <c r="F2318" i="5"/>
  <c r="I2318" i="5"/>
  <c r="H2318" i="5"/>
  <c r="F2077" i="5"/>
  <c r="J1941" i="5"/>
  <c r="I1941" i="5"/>
  <c r="H1941" i="5"/>
  <c r="F1941" i="5"/>
  <c r="X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X1725" i="5"/>
  <c r="I1725" i="5"/>
  <c r="H1725" i="5"/>
  <c r="F1725" i="5"/>
  <c r="I1430" i="5"/>
  <c r="H1430" i="5"/>
  <c r="F1430" i="5"/>
  <c r="R1430" i="5"/>
  <c r="I1693" i="5"/>
  <c r="H1693" i="5"/>
  <c r="F1693" i="5"/>
  <c r="J1329" i="5"/>
  <c r="I1329" i="5"/>
  <c r="F1329" i="5"/>
  <c r="X1095"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X1701"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46" i="6" s="1"/>
  <c r="B52" i="6"/>
  <c r="G52" i="6"/>
  <c r="B37" i="6"/>
  <c r="G37" i="6" s="1"/>
  <c r="B42" i="6"/>
  <c r="G42" i="6" s="1"/>
  <c r="H42" i="6" s="1"/>
  <c r="D42" i="6" s="1"/>
  <c r="B39" i="6"/>
  <c r="G39" i="6" s="1"/>
  <c r="H39" i="6" s="1"/>
  <c r="D39" i="6" s="1"/>
  <c r="F24" i="6"/>
  <c r="B44" i="6"/>
  <c r="G44" i="6" s="1"/>
  <c r="G32" i="6"/>
  <c r="B49" i="6"/>
  <c r="G49" i="6" s="1"/>
  <c r="H49" i="6" s="1"/>
  <c r="D49" i="6" s="1"/>
  <c r="B34" i="6"/>
  <c r="G34" i="6"/>
  <c r="B29" i="6"/>
  <c r="G29" i="6"/>
  <c r="B24" i="6"/>
  <c r="G24" i="6" s="1"/>
  <c r="H24" i="6" s="1"/>
  <c r="D24" i="6" s="1"/>
  <c r="G19" i="6"/>
  <c r="H19" i="6"/>
  <c r="F2426" i="5"/>
  <c r="R2426" i="5"/>
  <c r="J2426" i="5"/>
  <c r="I2426" i="5"/>
  <c r="H2426" i="5"/>
  <c r="F2446" i="5"/>
  <c r="H2446" i="5"/>
  <c r="J2446" i="5"/>
  <c r="I2446" i="5"/>
  <c r="R2446" i="5"/>
  <c r="G22" i="6"/>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X2115" i="5"/>
  <c r="I2171" i="5"/>
  <c r="H2171" i="5"/>
  <c r="F2171" i="5"/>
  <c r="R2171" i="5"/>
  <c r="J2171" i="5"/>
  <c r="I1926" i="5"/>
  <c r="H1926" i="5"/>
  <c r="F1926" i="5"/>
  <c r="R1926" i="5"/>
  <c r="J1926" i="5"/>
  <c r="X1926" i="5"/>
  <c r="R2038" i="5"/>
  <c r="J2038" i="5"/>
  <c r="I2038" i="5"/>
  <c r="H2038" i="5"/>
  <c r="F2038" i="5"/>
  <c r="R1974" i="5"/>
  <c r="J1974" i="5"/>
  <c r="I1974" i="5"/>
  <c r="H1974" i="5"/>
  <c r="F1974" i="5"/>
  <c r="X1974" i="5"/>
  <c r="F1852" i="5"/>
  <c r="J1852" i="5"/>
  <c r="R1852" i="5"/>
  <c r="I1852" i="5"/>
  <c r="H1852" i="5"/>
  <c r="R2018" i="5"/>
  <c r="J2018" i="5"/>
  <c r="I2018" i="5"/>
  <c r="H2018" i="5"/>
  <c r="F2018" i="5"/>
  <c r="R1998" i="5"/>
  <c r="J1998" i="5"/>
  <c r="I1998" i="5"/>
  <c r="H1998" i="5"/>
  <c r="F1998" i="5"/>
  <c r="X1998" i="5"/>
  <c r="I1845" i="5"/>
  <c r="H1845" i="5"/>
  <c r="F1845" i="5"/>
  <c r="R1845" i="5"/>
  <c r="J1845" i="5"/>
  <c r="X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X1833" i="5"/>
  <c r="I1914" i="5"/>
  <c r="H1914" i="5"/>
  <c r="F1914" i="5"/>
  <c r="R1914" i="5"/>
  <c r="J1914" i="5"/>
  <c r="X1914" i="5"/>
  <c r="R1737" i="5"/>
  <c r="H1737" i="5"/>
  <c r="F1737" i="5"/>
  <c r="X1737" i="5"/>
  <c r="J1737" i="5"/>
  <c r="I1737" i="5"/>
  <c r="F1550" i="5"/>
  <c r="H1550" i="5"/>
  <c r="R1550" i="5"/>
  <c r="J1550" i="5"/>
  <c r="I1550" i="5"/>
  <c r="R1747" i="5"/>
  <c r="J1747" i="5"/>
  <c r="I1747" i="5"/>
  <c r="H1747" i="5"/>
  <c r="F1747" i="5"/>
  <c r="R1671" i="5"/>
  <c r="J1671" i="5"/>
  <c r="I1671" i="5"/>
  <c r="H1671" i="5"/>
  <c r="F1671" i="5"/>
  <c r="X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X1413" i="5"/>
  <c r="I1615" i="5"/>
  <c r="H1615" i="5"/>
  <c r="F1615" i="5"/>
  <c r="R1615" i="5"/>
  <c r="J1615" i="5"/>
  <c r="I1583" i="5"/>
  <c r="H1583" i="5"/>
  <c r="F1583" i="5"/>
  <c r="R1583" i="5"/>
  <c r="J1583" i="5"/>
  <c r="R1346" i="5"/>
  <c r="I1346" i="5"/>
  <c r="H1346" i="5"/>
  <c r="J1346" i="5"/>
  <c r="F1346" i="5"/>
  <c r="H1476" i="5"/>
  <c r="F1476" i="5"/>
  <c r="X1476" i="5"/>
  <c r="J1476" i="5"/>
  <c r="I1476" i="5"/>
  <c r="R1476" i="5"/>
  <c r="F1394" i="5"/>
  <c r="R1394" i="5"/>
  <c r="I1394" i="5"/>
  <c r="H1394" i="5"/>
  <c r="J1394" i="5"/>
  <c r="R1604" i="5"/>
  <c r="J1604" i="5"/>
  <c r="I1604" i="5"/>
  <c r="H1604" i="5"/>
  <c r="F1604" i="5"/>
  <c r="R1687" i="5"/>
  <c r="J1687" i="5"/>
  <c r="I1687" i="5"/>
  <c r="H1687" i="5"/>
  <c r="F1687" i="5"/>
  <c r="R1392" i="5"/>
  <c r="J1392" i="5"/>
  <c r="F1392" i="5"/>
  <c r="X1392" i="5"/>
  <c r="I1392" i="5"/>
  <c r="H1392" i="5"/>
  <c r="R1584" i="5"/>
  <c r="J1584" i="5"/>
  <c r="I1584" i="5"/>
  <c r="H1584" i="5"/>
  <c r="F1584" i="5"/>
  <c r="X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X1137" i="5"/>
  <c r="F1137" i="5"/>
  <c r="F1162" i="5"/>
  <c r="R1162" i="5"/>
  <c r="J1162" i="5"/>
  <c r="I1162" i="5"/>
  <c r="H1162" i="5"/>
  <c r="H1120" i="5"/>
  <c r="F1120" i="5"/>
  <c r="R1120" i="5"/>
  <c r="I1120" i="5"/>
  <c r="J1120" i="5"/>
  <c r="H1056" i="5"/>
  <c r="F1056" i="5"/>
  <c r="X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X870" i="5"/>
  <c r="F870" i="5"/>
  <c r="R863" i="5"/>
  <c r="I863" i="5"/>
  <c r="H863" i="5"/>
  <c r="F863" i="5"/>
  <c r="J863" i="5"/>
  <c r="J1049" i="5"/>
  <c r="I1049" i="5"/>
  <c r="H1049" i="5"/>
  <c r="R1049" i="5"/>
  <c r="F1049" i="5"/>
  <c r="I669" i="5"/>
  <c r="H669" i="5"/>
  <c r="F669" i="5"/>
  <c r="X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36" i="6"/>
  <c r="G36" i="6" s="1"/>
  <c r="H2439" i="5"/>
  <c r="F2439" i="5"/>
  <c r="R2439" i="5"/>
  <c r="J2439" i="5"/>
  <c r="I2439" i="5"/>
  <c r="F2414" i="5"/>
  <c r="R2414" i="5"/>
  <c r="J2414" i="5"/>
  <c r="I2414" i="5"/>
  <c r="H2414" i="5"/>
  <c r="J2448" i="5"/>
  <c r="F2448" i="5"/>
  <c r="X2448" i="5"/>
  <c r="I2448" i="5"/>
  <c r="H2448" i="5"/>
  <c r="R2448" i="5"/>
  <c r="B27" i="6"/>
  <c r="G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X2151" i="5"/>
  <c r="H2238" i="5"/>
  <c r="F2238" i="5"/>
  <c r="X2238" i="5"/>
  <c r="R2238" i="5"/>
  <c r="J2238" i="5"/>
  <c r="I2238" i="5"/>
  <c r="F2086" i="5"/>
  <c r="R2086" i="5"/>
  <c r="J2086" i="5"/>
  <c r="I2086" i="5"/>
  <c r="H2086" i="5"/>
  <c r="I2091" i="5"/>
  <c r="H2091" i="5"/>
  <c r="F2091" i="5"/>
  <c r="R2091" i="5"/>
  <c r="J2091" i="5"/>
  <c r="I2055" i="5"/>
  <c r="H2055" i="5"/>
  <c r="F2055" i="5"/>
  <c r="X2055" i="5"/>
  <c r="R2055" i="5"/>
  <c r="J2055" i="5"/>
  <c r="I2139" i="5"/>
  <c r="H2139" i="5"/>
  <c r="F2139" i="5"/>
  <c r="R2139" i="5"/>
  <c r="J2139" i="5"/>
  <c r="F2078" i="5"/>
  <c r="R2078" i="5"/>
  <c r="J2078" i="5"/>
  <c r="I2078" i="5"/>
  <c r="H2078" i="5"/>
  <c r="F2070" i="5"/>
  <c r="R2070" i="5"/>
  <c r="J2070" i="5"/>
  <c r="I2070" i="5"/>
  <c r="H2070" i="5"/>
  <c r="X2070" i="5"/>
  <c r="F2062" i="5"/>
  <c r="R2062" i="5"/>
  <c r="J2062" i="5"/>
  <c r="I2062" i="5"/>
  <c r="H2062" i="5"/>
  <c r="F2054" i="5"/>
  <c r="R2054" i="5"/>
  <c r="J2054" i="5"/>
  <c r="I2054" i="5"/>
  <c r="H2054" i="5"/>
  <c r="R2026" i="5"/>
  <c r="J2026" i="5"/>
  <c r="I2026" i="5"/>
  <c r="H2026" i="5"/>
  <c r="F2026" i="5"/>
  <c r="F1872" i="5"/>
  <c r="X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X2034" i="5"/>
  <c r="R1819" i="5"/>
  <c r="F1819" i="5"/>
  <c r="J1819" i="5"/>
  <c r="I1819" i="5"/>
  <c r="H1819" i="5"/>
  <c r="H1803" i="5"/>
  <c r="F1803" i="5"/>
  <c r="X1803" i="5"/>
  <c r="R1803" i="5"/>
  <c r="J1803" i="5"/>
  <c r="I1803" i="5"/>
  <c r="H1771" i="5"/>
  <c r="F1771" i="5"/>
  <c r="R1771" i="5"/>
  <c r="J1771" i="5"/>
  <c r="I1771" i="5"/>
  <c r="F2082" i="5"/>
  <c r="X2082" i="5"/>
  <c r="R2082" i="5"/>
  <c r="J2082" i="5"/>
  <c r="I2082" i="5"/>
  <c r="H2082"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X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X1548" i="5"/>
  <c r="I1611" i="5"/>
  <c r="H1611" i="5"/>
  <c r="F1611" i="5"/>
  <c r="R1611" i="5"/>
  <c r="J1611" i="5"/>
  <c r="X1611" i="5"/>
  <c r="I1579" i="5"/>
  <c r="H1579" i="5"/>
  <c r="F1579" i="5"/>
  <c r="R1579" i="5"/>
  <c r="J1579" i="5"/>
  <c r="R1338" i="5"/>
  <c r="H1338" i="5"/>
  <c r="F1338" i="5"/>
  <c r="J1338" i="5"/>
  <c r="I1338" i="5"/>
  <c r="R1572" i="5"/>
  <c r="J1572" i="5"/>
  <c r="I1572" i="5"/>
  <c r="H1572" i="5"/>
  <c r="F1572" i="5"/>
  <c r="X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X900"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X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X1788" i="5"/>
  <c r="R1788" i="5"/>
  <c r="J1780" i="5"/>
  <c r="I1780" i="5"/>
  <c r="H1780" i="5"/>
  <c r="F1780" i="5"/>
  <c r="R1780" i="5"/>
  <c r="I1726" i="5"/>
  <c r="H1726" i="5"/>
  <c r="F1726" i="5"/>
  <c r="J1726" i="5"/>
  <c r="R1726" i="5"/>
  <c r="I1694" i="5"/>
  <c r="H1694" i="5"/>
  <c r="F1694" i="5"/>
  <c r="J1694" i="5"/>
  <c r="R1694" i="5"/>
  <c r="I1646" i="5"/>
  <c r="H1646" i="5"/>
  <c r="F1646" i="5"/>
  <c r="R1646" i="5"/>
  <c r="J1646" i="5"/>
  <c r="F1614" i="5"/>
  <c r="X1614" i="5"/>
  <c r="R1614" i="5"/>
  <c r="J1614" i="5"/>
  <c r="I1614" i="5"/>
  <c r="H1614" i="5"/>
  <c r="F1582" i="5"/>
  <c r="R1582" i="5"/>
  <c r="J1582" i="5"/>
  <c r="I1582" i="5"/>
  <c r="H1582" i="5"/>
  <c r="R1659" i="5"/>
  <c r="J1659" i="5"/>
  <c r="I1659" i="5"/>
  <c r="H1659" i="5"/>
  <c r="F1659" i="5"/>
  <c r="X1659" i="5"/>
  <c r="R1679" i="5"/>
  <c r="J1679" i="5"/>
  <c r="I1679" i="5"/>
  <c r="H1679" i="5"/>
  <c r="F1679" i="5"/>
  <c r="I1571" i="5"/>
  <c r="H1571" i="5"/>
  <c r="F1571" i="5"/>
  <c r="R1571" i="5"/>
  <c r="J1571" i="5"/>
  <c r="R1485" i="5"/>
  <c r="J1485" i="5"/>
  <c r="H1485" i="5"/>
  <c r="I1485" i="5"/>
  <c r="F1485" i="5"/>
  <c r="X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X1386" i="5"/>
  <c r="R1596" i="5"/>
  <c r="J1596" i="5"/>
  <c r="I1596" i="5"/>
  <c r="H1596" i="5"/>
  <c r="F1596" i="5"/>
  <c r="X1596" i="5"/>
  <c r="F1174" i="5"/>
  <c r="R1174" i="5"/>
  <c r="J1174" i="5"/>
  <c r="H1174" i="5"/>
  <c r="I1174" i="5"/>
  <c r="H1092" i="5"/>
  <c r="F1092" i="5"/>
  <c r="X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X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R1195" i="5"/>
  <c r="F972" i="5"/>
  <c r="X972" i="5"/>
  <c r="R972" i="5"/>
  <c r="J972" i="5"/>
  <c r="I972" i="5"/>
  <c r="H972" i="5"/>
  <c r="R930" i="5"/>
  <c r="I930" i="5"/>
  <c r="J930" i="5"/>
  <c r="H930" i="5"/>
  <c r="F930" i="5"/>
  <c r="X930" i="5"/>
  <c r="J985" i="5"/>
  <c r="I985" i="5"/>
  <c r="H985" i="5"/>
  <c r="R985" i="5"/>
  <c r="F985" i="5"/>
  <c r="F837" i="5"/>
  <c r="R837" i="5"/>
  <c r="I837" i="5"/>
  <c r="J837" i="5"/>
  <c r="H837" i="5"/>
  <c r="I657" i="5"/>
  <c r="H657" i="5"/>
  <c r="F657" i="5"/>
  <c r="X657" i="5"/>
  <c r="R657" i="5"/>
  <c r="J657" i="5"/>
  <c r="X675" i="5"/>
  <c r="R675" i="5"/>
  <c r="J675" i="5"/>
  <c r="I675" i="5"/>
  <c r="H675" i="5"/>
  <c r="F675" i="5"/>
  <c r="R659" i="5"/>
  <c r="J659" i="5"/>
  <c r="I659" i="5"/>
  <c r="H659" i="5"/>
  <c r="F659"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1" i="6"/>
  <c r="F36" i="6"/>
  <c r="F51"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X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X2262" i="5"/>
  <c r="R2262" i="5"/>
  <c r="J2262" i="5"/>
  <c r="I2262" i="5"/>
  <c r="I2131" i="5"/>
  <c r="H2131" i="5"/>
  <c r="F2131" i="5"/>
  <c r="R2131" i="5"/>
  <c r="J2131" i="5"/>
  <c r="H2119" i="5"/>
  <c r="R2119" i="5"/>
  <c r="J2119" i="5"/>
  <c r="I2119" i="5"/>
  <c r="F2119" i="5"/>
  <c r="R2136" i="5"/>
  <c r="J2136" i="5"/>
  <c r="I2136" i="5"/>
  <c r="H2136" i="5"/>
  <c r="X2136" i="5"/>
  <c r="F2136" i="5"/>
  <c r="F2050" i="5"/>
  <c r="R2050" i="5"/>
  <c r="J2050" i="5"/>
  <c r="I2050" i="5"/>
  <c r="H2050" i="5"/>
  <c r="H2219" i="5"/>
  <c r="R2219" i="5"/>
  <c r="J2219" i="5"/>
  <c r="I2219" i="5"/>
  <c r="F2219" i="5"/>
  <c r="I2103" i="5"/>
  <c r="H2103" i="5"/>
  <c r="F2103" i="5"/>
  <c r="R2103" i="5"/>
  <c r="J2103" i="5"/>
  <c r="R2076" i="5"/>
  <c r="J2076" i="5"/>
  <c r="H2076" i="5"/>
  <c r="F2076" i="5"/>
  <c r="X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R1719" i="5"/>
  <c r="J1719" i="5"/>
  <c r="I1719" i="5"/>
  <c r="H1719" i="5"/>
  <c r="F1719" i="5"/>
  <c r="F1374" i="5"/>
  <c r="R1374" i="5"/>
  <c r="X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X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X1647" i="5"/>
  <c r="F1194" i="5"/>
  <c r="X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X1266" i="5"/>
  <c r="R1266" i="5"/>
  <c r="J1266" i="5"/>
  <c r="I1266" i="5"/>
  <c r="H1266" i="5"/>
  <c r="F968" i="5"/>
  <c r="R968" i="5"/>
  <c r="J968" i="5"/>
  <c r="I968" i="5"/>
  <c r="H968" i="5"/>
  <c r="J989" i="5"/>
  <c r="I989" i="5"/>
  <c r="H989" i="5"/>
  <c r="F989" i="5"/>
  <c r="R989" i="5"/>
  <c r="J1065" i="5"/>
  <c r="I1065" i="5"/>
  <c r="H1065" i="5"/>
  <c r="X1065" i="5"/>
  <c r="R1065" i="5"/>
  <c r="F1065" i="5"/>
  <c r="R866" i="5"/>
  <c r="I866" i="5"/>
  <c r="H866" i="5"/>
  <c r="F866" i="5"/>
  <c r="J866" i="5"/>
  <c r="R859" i="5"/>
  <c r="I859" i="5"/>
  <c r="J859" i="5"/>
  <c r="H859" i="5"/>
  <c r="F859" i="5"/>
  <c r="H980" i="5"/>
  <c r="F980" i="5"/>
  <c r="R980" i="5"/>
  <c r="J980" i="5"/>
  <c r="I980" i="5"/>
  <c r="X879"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X2022" i="5"/>
  <c r="J1904" i="5"/>
  <c r="R1904" i="5"/>
  <c r="I1904" i="5"/>
  <c r="H1904" i="5"/>
  <c r="F1904" i="5"/>
  <c r="H1779" i="5"/>
  <c r="F1779" i="5"/>
  <c r="X1779" i="5"/>
  <c r="R1779" i="5"/>
  <c r="J1779" i="5"/>
  <c r="I1779" i="5"/>
  <c r="I1821" i="5"/>
  <c r="J1821" i="5"/>
  <c r="H1821" i="5"/>
  <c r="F1821" i="5"/>
  <c r="X1821" i="5"/>
  <c r="R1821" i="5"/>
  <c r="I1910" i="5"/>
  <c r="H1910" i="5"/>
  <c r="F1910" i="5"/>
  <c r="R1910" i="5"/>
  <c r="J1910" i="5"/>
  <c r="J1804" i="5"/>
  <c r="I1804" i="5"/>
  <c r="H1804" i="5"/>
  <c r="F1804" i="5"/>
  <c r="R1804" i="5"/>
  <c r="J1800" i="5"/>
  <c r="I1800" i="5"/>
  <c r="H1800" i="5"/>
  <c r="F1800" i="5"/>
  <c r="X1800" i="5"/>
  <c r="R1800" i="5"/>
  <c r="J1792" i="5"/>
  <c r="I1792" i="5"/>
  <c r="H1792" i="5"/>
  <c r="F1792" i="5"/>
  <c r="R1792" i="5"/>
  <c r="J1784" i="5"/>
  <c r="I1784" i="5"/>
  <c r="H1784" i="5"/>
  <c r="F1784" i="5"/>
  <c r="R1784" i="5"/>
  <c r="J1776" i="5"/>
  <c r="I1776" i="5"/>
  <c r="H1776" i="5"/>
  <c r="F1776" i="5"/>
  <c r="X1776" i="5"/>
  <c r="R1776" i="5"/>
  <c r="I1710" i="5"/>
  <c r="H1710" i="5"/>
  <c r="F1710" i="5"/>
  <c r="R1710" i="5"/>
  <c r="J1710" i="5"/>
  <c r="I1678" i="5"/>
  <c r="H1678" i="5"/>
  <c r="F1678" i="5"/>
  <c r="R1678" i="5"/>
  <c r="J1678" i="5"/>
  <c r="I1662" i="5"/>
  <c r="H1662" i="5"/>
  <c r="F1662" i="5"/>
  <c r="X1662" i="5"/>
  <c r="J1662" i="5"/>
  <c r="R1662" i="5"/>
  <c r="I1630" i="5"/>
  <c r="H1630" i="5"/>
  <c r="F1630" i="5"/>
  <c r="J1630" i="5"/>
  <c r="R1630" i="5"/>
  <c r="F1598" i="5"/>
  <c r="R1598" i="5"/>
  <c r="J1598" i="5"/>
  <c r="I1598" i="5"/>
  <c r="H1598" i="5"/>
  <c r="F1566" i="5"/>
  <c r="X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X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X651"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2" i="6"/>
  <c r="F68" i="6"/>
  <c r="F52" i="6"/>
  <c r="H52" i="6"/>
  <c r="D52" i="6" s="1"/>
  <c r="F37" i="6"/>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X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X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X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H22" i="6"/>
  <c r="K68" i="6"/>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X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X2094" i="5"/>
  <c r="I2094" i="5"/>
  <c r="H2094" i="5"/>
  <c r="R2094" i="5"/>
  <c r="J2094" i="5"/>
  <c r="J2235" i="5"/>
  <c r="I2235" i="5"/>
  <c r="H2235" i="5"/>
  <c r="X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X1857" i="5"/>
  <c r="R2010" i="5"/>
  <c r="J2010" i="5"/>
  <c r="I2010" i="5"/>
  <c r="H2010" i="5"/>
  <c r="F2010" i="5"/>
  <c r="X2010" i="5"/>
  <c r="R1990" i="5"/>
  <c r="J1990" i="5"/>
  <c r="I1990" i="5"/>
  <c r="H1990" i="5"/>
  <c r="F1990" i="5"/>
  <c r="R1866" i="5"/>
  <c r="J1866" i="5"/>
  <c r="I1866" i="5"/>
  <c r="H1866" i="5"/>
  <c r="F1866" i="5"/>
  <c r="X1866" i="5"/>
  <c r="R1870" i="5"/>
  <c r="J1870" i="5"/>
  <c r="I1870" i="5"/>
  <c r="H1870" i="5"/>
  <c r="F1870" i="5"/>
  <c r="R1854" i="5"/>
  <c r="J1854" i="5"/>
  <c r="I1854" i="5"/>
  <c r="H1854" i="5"/>
  <c r="F1854" i="5"/>
  <c r="X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X183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X1587" i="5"/>
  <c r="I1555" i="5"/>
  <c r="H1555" i="5"/>
  <c r="F1555" i="5"/>
  <c r="R1555" i="5"/>
  <c r="J1555" i="5"/>
  <c r="R1533" i="5"/>
  <c r="J1533" i="5"/>
  <c r="H1533" i="5"/>
  <c r="I1533" i="5"/>
  <c r="F1533" i="5"/>
  <c r="H1440" i="5"/>
  <c r="F1440" i="5"/>
  <c r="X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X996" i="5"/>
  <c r="R996" i="5"/>
  <c r="J996" i="5"/>
  <c r="I996" i="5"/>
  <c r="F952" i="5"/>
  <c r="R952" i="5"/>
  <c r="J952" i="5"/>
  <c r="I952" i="5"/>
  <c r="H952" i="5"/>
  <c r="F976" i="5"/>
  <c r="R976" i="5"/>
  <c r="J976" i="5"/>
  <c r="I976" i="5"/>
  <c r="H976" i="5"/>
  <c r="H1020" i="5"/>
  <c r="F1020" i="5"/>
  <c r="X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X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X663" i="5"/>
  <c r="R663" i="5"/>
  <c r="J663" i="5"/>
  <c r="I663" i="5"/>
  <c r="H663" i="5"/>
  <c r="F663" i="5"/>
  <c r="R655" i="5"/>
  <c r="J655" i="5"/>
  <c r="I655" i="5"/>
  <c r="H655" i="5"/>
  <c r="F655" i="5"/>
  <c r="R647" i="5"/>
  <c r="J647" i="5"/>
  <c r="I647" i="5"/>
  <c r="H647" i="5"/>
  <c r="F647" i="5"/>
  <c r="X639" i="5"/>
  <c r="R639" i="5"/>
  <c r="J639" i="5"/>
  <c r="I639" i="5"/>
  <c r="H639" i="5"/>
  <c r="F639" i="5"/>
  <c r="R631" i="5"/>
  <c r="J631" i="5"/>
  <c r="I631" i="5"/>
  <c r="H631" i="5"/>
  <c r="F631"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X1623" i="5"/>
  <c r="I1516" i="5"/>
  <c r="H1516" i="5"/>
  <c r="F1516" i="5"/>
  <c r="J1516" i="5"/>
  <c r="R1516" i="5"/>
  <c r="F1390" i="5"/>
  <c r="R1390" i="5"/>
  <c r="J1390" i="5"/>
  <c r="I1390" i="5"/>
  <c r="H1390" i="5"/>
  <c r="H1404" i="5"/>
  <c r="X1404" i="5"/>
  <c r="R1404" i="5"/>
  <c r="J1404" i="5"/>
  <c r="I1404" i="5"/>
  <c r="F1404" i="5"/>
  <c r="F1354" i="5"/>
  <c r="R1354" i="5"/>
  <c r="I1354" i="5"/>
  <c r="H1354" i="5"/>
  <c r="J1354" i="5"/>
  <c r="H1183" i="5"/>
  <c r="I1183" i="5"/>
  <c r="F1183" i="5"/>
  <c r="R1183" i="5"/>
  <c r="J1183" i="5"/>
  <c r="I1263" i="5"/>
  <c r="H1263" i="5"/>
  <c r="R1263" i="5"/>
  <c r="J1263" i="5"/>
  <c r="F1263" i="5"/>
  <c r="X1263" i="5"/>
  <c r="F1254" i="5"/>
  <c r="X1254" i="5"/>
  <c r="R1254" i="5"/>
  <c r="J1254" i="5"/>
  <c r="I1254" i="5"/>
  <c r="H1254" i="5"/>
  <c r="H1036" i="5"/>
  <c r="F1036" i="5"/>
  <c r="R1036" i="5"/>
  <c r="J1036" i="5"/>
  <c r="I1036" i="5"/>
  <c r="H1167" i="5"/>
  <c r="R1167" i="5"/>
  <c r="J1167" i="5"/>
  <c r="F1167" i="5"/>
  <c r="I1167" i="5"/>
  <c r="X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F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F2058" i="5"/>
  <c r="X2058" i="5"/>
  <c r="R2058" i="5"/>
  <c r="J2058" i="5"/>
  <c r="I2058" i="5"/>
  <c r="H2058" i="5"/>
  <c r="H2211" i="5"/>
  <c r="X2211" i="5"/>
  <c r="R2211" i="5"/>
  <c r="J2211" i="5"/>
  <c r="I2211" i="5"/>
  <c r="F2211" i="5"/>
  <c r="J2120" i="5"/>
  <c r="I2120" i="5"/>
  <c r="H2120" i="5"/>
  <c r="R2120" i="5"/>
  <c r="F2120" i="5"/>
  <c r="I2095" i="5"/>
  <c r="H2095" i="5"/>
  <c r="F2095" i="5"/>
  <c r="R2095" i="5"/>
  <c r="J2095" i="5"/>
  <c r="I2175" i="5"/>
  <c r="H2175" i="5"/>
  <c r="F2175" i="5"/>
  <c r="R2175" i="5"/>
  <c r="J2175" i="5"/>
  <c r="X2175" i="5"/>
  <c r="I1946" i="5"/>
  <c r="H1946" i="5"/>
  <c r="F1946" i="5"/>
  <c r="R1946" i="5"/>
  <c r="J1946" i="5"/>
  <c r="F1860" i="5"/>
  <c r="X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X1746"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X1731" i="5"/>
  <c r="J1417" i="5"/>
  <c r="I1417" i="5"/>
  <c r="R1417" i="5"/>
  <c r="H1417" i="5"/>
  <c r="F1417" i="5"/>
  <c r="X1734" i="5"/>
  <c r="R1734" i="5"/>
  <c r="J1734" i="5"/>
  <c r="I1734" i="5"/>
  <c r="H1734" i="5"/>
  <c r="F1734" i="5"/>
  <c r="J1437" i="5"/>
  <c r="I1437" i="5"/>
  <c r="H1437" i="5"/>
  <c r="F1437" i="5"/>
  <c r="X1437" i="5"/>
  <c r="R1437" i="5"/>
  <c r="I1607" i="5"/>
  <c r="H1607" i="5"/>
  <c r="F1607" i="5"/>
  <c r="R1607" i="5"/>
  <c r="J1607" i="5"/>
  <c r="I1575" i="5"/>
  <c r="H1575" i="5"/>
  <c r="F1575" i="5"/>
  <c r="R1575" i="5"/>
  <c r="J1575" i="5"/>
  <c r="X1575" i="5"/>
  <c r="F1358" i="5"/>
  <c r="R1358" i="5"/>
  <c r="J1358" i="5"/>
  <c r="H1358" i="5"/>
  <c r="I1358" i="5"/>
  <c r="R1340" i="5"/>
  <c r="F1340" i="5"/>
  <c r="H1340" i="5"/>
  <c r="J1340" i="5"/>
  <c r="I1340" i="5"/>
  <c r="I1500" i="5"/>
  <c r="H1500" i="5"/>
  <c r="F1500" i="5"/>
  <c r="X1500" i="5"/>
  <c r="J1500" i="5"/>
  <c r="R1500" i="5"/>
  <c r="F1362" i="5"/>
  <c r="R1362" i="5"/>
  <c r="I1362" i="5"/>
  <c r="H1362" i="5"/>
  <c r="X1362" i="5"/>
  <c r="J1362" i="5"/>
  <c r="F1382" i="5"/>
  <c r="R1382" i="5"/>
  <c r="J1382" i="5"/>
  <c r="I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H984" i="5"/>
  <c r="F984" i="5"/>
  <c r="X984" i="5"/>
  <c r="R984" i="5"/>
  <c r="J984" i="5"/>
  <c r="I984" i="5"/>
  <c r="R1600" i="5"/>
  <c r="J1600" i="5"/>
  <c r="I1600" i="5"/>
  <c r="H1600" i="5"/>
  <c r="F1600" i="5"/>
  <c r="F1170" i="5"/>
  <c r="X1170" i="5"/>
  <c r="J1170" i="5"/>
  <c r="I1170" i="5"/>
  <c r="H1170" i="5"/>
  <c r="R1170" i="5"/>
  <c r="H1104" i="5"/>
  <c r="F1104" i="5"/>
  <c r="X1104" i="5"/>
  <c r="R1104" i="5"/>
  <c r="I1104" i="5"/>
  <c r="J1104" i="5"/>
  <c r="H1040" i="5"/>
  <c r="F1040" i="5"/>
  <c r="R1040" i="5"/>
  <c r="I1040" i="5"/>
  <c r="J1040" i="5"/>
  <c r="F1258" i="5"/>
  <c r="R1258" i="5"/>
  <c r="J1258" i="5"/>
  <c r="I1258" i="5"/>
  <c r="H1258" i="5"/>
  <c r="H1068" i="5"/>
  <c r="F1068" i="5"/>
  <c r="X1068" i="5"/>
  <c r="R1068" i="5"/>
  <c r="J1068" i="5"/>
  <c r="I1068" i="5"/>
  <c r="J1005" i="5"/>
  <c r="I1005" i="5"/>
  <c r="H1005" i="5"/>
  <c r="X1005" i="5"/>
  <c r="F1005" i="5"/>
  <c r="R1005" i="5"/>
  <c r="R947" i="5"/>
  <c r="I947" i="5"/>
  <c r="J947" i="5"/>
  <c r="H947" i="5"/>
  <c r="F947" i="5"/>
  <c r="J1188" i="5"/>
  <c r="I1188" i="5"/>
  <c r="H1188" i="5"/>
  <c r="F1188" i="5"/>
  <c r="X1188" i="5"/>
  <c r="R1188" i="5"/>
  <c r="I1144" i="5"/>
  <c r="R1144" i="5"/>
  <c r="J1144" i="5"/>
  <c r="H1144" i="5"/>
  <c r="F1144" i="5"/>
  <c r="R898" i="5"/>
  <c r="I898" i="5"/>
  <c r="H898" i="5"/>
  <c r="F898" i="5"/>
  <c r="J898" i="5"/>
  <c r="X903"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F34" i="6"/>
  <c r="F39" i="6"/>
  <c r="F65" i="6"/>
  <c r="C2" i="6" s="1"/>
  <c r="F49" i="6"/>
  <c r="F29" i="6"/>
  <c r="H29" i="6" s="1"/>
  <c r="D29" i="6" s="1"/>
  <c r="F2430" i="5"/>
  <c r="X2430" i="5"/>
  <c r="R2430" i="5"/>
  <c r="J2430" i="5"/>
  <c r="I2430" i="5"/>
  <c r="H2430" i="5"/>
  <c r="H2435" i="5"/>
  <c r="I2435" i="5"/>
  <c r="F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X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X2163" i="5"/>
  <c r="R2163" i="5"/>
  <c r="J2163" i="5"/>
  <c r="F2106" i="5"/>
  <c r="X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X2049" i="5"/>
  <c r="R2049" i="5"/>
  <c r="J2049" i="5"/>
  <c r="R1962" i="5"/>
  <c r="J1962" i="5"/>
  <c r="I1962" i="5"/>
  <c r="H1962" i="5"/>
  <c r="F1962" i="5"/>
  <c r="X1962" i="5"/>
  <c r="F1856" i="5"/>
  <c r="J1856" i="5"/>
  <c r="H1856" i="5"/>
  <c r="R1856" i="5"/>
  <c r="I1856" i="5"/>
  <c r="I1869" i="5"/>
  <c r="H1869" i="5"/>
  <c r="F1869" i="5"/>
  <c r="X1869" i="5"/>
  <c r="R1869" i="5"/>
  <c r="J1869" i="5"/>
  <c r="I1849" i="5"/>
  <c r="H1849" i="5"/>
  <c r="F1849" i="5"/>
  <c r="R1849" i="5"/>
  <c r="J1849" i="5"/>
  <c r="I1829" i="5"/>
  <c r="F1829" i="5"/>
  <c r="R1829" i="5"/>
  <c r="J1829" i="5"/>
  <c r="H1829" i="5"/>
  <c r="H1787" i="5"/>
  <c r="F1787" i="5"/>
  <c r="R1787" i="5"/>
  <c r="J1787" i="5"/>
  <c r="I1787" i="5"/>
  <c r="I1922" i="5"/>
  <c r="H1922" i="5"/>
  <c r="F1922" i="5"/>
  <c r="R1922" i="5"/>
  <c r="J1922" i="5"/>
  <c r="X1896" i="5"/>
  <c r="J1896" i="5"/>
  <c r="R1896" i="5"/>
  <c r="I1896" i="5"/>
  <c r="H1896" i="5"/>
  <c r="F1896" i="5"/>
  <c r="R1743" i="5"/>
  <c r="X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X1698" i="5"/>
  <c r="R1698" i="5"/>
  <c r="J1698" i="5"/>
  <c r="I1682" i="5"/>
  <c r="H1682" i="5"/>
  <c r="F1682" i="5"/>
  <c r="R1682" i="5"/>
  <c r="J1682" i="5"/>
  <c r="I1666" i="5"/>
  <c r="H1666" i="5"/>
  <c r="F1666" i="5"/>
  <c r="R1666" i="5"/>
  <c r="J1666" i="5"/>
  <c r="I1650" i="5"/>
  <c r="H1650" i="5"/>
  <c r="F1650" i="5"/>
  <c r="X1650" i="5"/>
  <c r="R1650" i="5"/>
  <c r="J1650" i="5"/>
  <c r="I1634" i="5"/>
  <c r="H1634" i="5"/>
  <c r="F1634" i="5"/>
  <c r="R1634" i="5"/>
  <c r="J1634" i="5"/>
  <c r="F1618" i="5"/>
  <c r="R1618" i="5"/>
  <c r="J1618" i="5"/>
  <c r="I1618" i="5"/>
  <c r="H1618" i="5"/>
  <c r="F1602" i="5"/>
  <c r="X1602" i="5"/>
  <c r="R1602" i="5"/>
  <c r="J1602" i="5"/>
  <c r="I1602" i="5"/>
  <c r="H1602" i="5"/>
  <c r="F1586" i="5"/>
  <c r="R1586" i="5"/>
  <c r="J1586" i="5"/>
  <c r="I1586" i="5"/>
  <c r="H1586" i="5"/>
  <c r="F1570" i="5"/>
  <c r="R1570" i="5"/>
  <c r="J1570" i="5"/>
  <c r="I1570" i="5"/>
  <c r="H1570" i="5"/>
  <c r="F1554" i="5"/>
  <c r="X1554" i="5"/>
  <c r="R1554" i="5"/>
  <c r="J1554" i="5"/>
  <c r="I1554" i="5"/>
  <c r="H1554" i="5"/>
  <c r="R1850" i="5"/>
  <c r="J1850" i="5"/>
  <c r="I1850" i="5"/>
  <c r="H1850" i="5"/>
  <c r="F1850" i="5"/>
  <c r="R1643" i="5"/>
  <c r="J1643" i="5"/>
  <c r="I1643" i="5"/>
  <c r="H1643" i="5"/>
  <c r="F1643" i="5"/>
  <c r="H1767" i="5"/>
  <c r="F1767" i="5"/>
  <c r="X1767" i="5"/>
  <c r="R1767" i="5"/>
  <c r="J1767" i="5"/>
  <c r="I1767" i="5"/>
  <c r="R1695" i="5"/>
  <c r="J1695" i="5"/>
  <c r="I1695" i="5"/>
  <c r="H1695" i="5"/>
  <c r="F1695" i="5"/>
  <c r="X1695" i="5"/>
  <c r="R1631" i="5"/>
  <c r="J1631" i="5"/>
  <c r="I1631" i="5"/>
  <c r="H1631" i="5"/>
  <c r="F1631" i="5"/>
  <c r="J1760" i="5"/>
  <c r="I1760" i="5"/>
  <c r="H1760" i="5"/>
  <c r="R1760" i="5"/>
  <c r="F1760" i="5"/>
  <c r="R1683" i="5"/>
  <c r="J1683" i="5"/>
  <c r="I1683" i="5"/>
  <c r="H1683" i="5"/>
  <c r="F1683" i="5"/>
  <c r="X1683" i="5"/>
  <c r="I1540" i="5"/>
  <c r="H1540" i="5"/>
  <c r="F1540" i="5"/>
  <c r="R1540" i="5"/>
  <c r="J1540" i="5"/>
  <c r="J1433" i="5"/>
  <c r="I1433" i="5"/>
  <c r="H1433" i="5"/>
  <c r="R1433" i="5"/>
  <c r="F1433" i="5"/>
  <c r="J1425" i="5"/>
  <c r="I1425" i="5"/>
  <c r="H1425" i="5"/>
  <c r="R1425" i="5"/>
  <c r="F1425" i="5"/>
  <c r="X1425" i="5"/>
  <c r="I1595" i="5"/>
  <c r="H1595" i="5"/>
  <c r="F1595" i="5"/>
  <c r="R1595" i="5"/>
  <c r="J1595" i="5"/>
  <c r="I1563" i="5"/>
  <c r="H1563" i="5"/>
  <c r="F1563" i="5"/>
  <c r="R1563" i="5"/>
  <c r="J1563" i="5"/>
  <c r="X1563" i="5"/>
  <c r="H1472" i="5"/>
  <c r="F1472" i="5"/>
  <c r="I1472" i="5"/>
  <c r="R1472" i="5"/>
  <c r="J1472" i="5"/>
  <c r="H1444" i="5"/>
  <c r="F1444" i="5"/>
  <c r="J1444" i="5"/>
  <c r="I1444" i="5"/>
  <c r="R1444" i="5"/>
  <c r="F1415" i="5"/>
  <c r="R1415" i="5"/>
  <c r="J1415" i="5"/>
  <c r="I1415" i="5"/>
  <c r="H1415" i="5"/>
  <c r="I1359" i="5"/>
  <c r="H1359" i="5"/>
  <c r="X1359" i="5"/>
  <c r="R1359" i="5"/>
  <c r="F1359" i="5"/>
  <c r="J1359" i="5"/>
  <c r="H1420" i="5"/>
  <c r="R1420" i="5"/>
  <c r="F1420" i="5"/>
  <c r="J1420" i="5"/>
  <c r="I1420" i="5"/>
  <c r="R1576" i="5"/>
  <c r="J1576" i="5"/>
  <c r="I1576" i="5"/>
  <c r="H1576" i="5"/>
  <c r="F1576" i="5"/>
  <c r="H1428" i="5"/>
  <c r="X1428" i="5"/>
  <c r="R1428" i="5"/>
  <c r="F1428" i="5"/>
  <c r="J1428" i="5"/>
  <c r="I1428" i="5"/>
  <c r="H1159" i="5"/>
  <c r="J1159" i="5"/>
  <c r="R1159" i="5"/>
  <c r="I1159" i="5"/>
  <c r="F1159" i="5"/>
  <c r="H1150" i="5"/>
  <c r="F1150" i="5"/>
  <c r="R1150" i="5"/>
  <c r="I1150" i="5"/>
  <c r="J1150" i="5"/>
  <c r="H1239" i="5"/>
  <c r="R1239" i="5"/>
  <c r="J1239" i="5"/>
  <c r="I1239" i="5"/>
  <c r="F1239" i="5"/>
  <c r="X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X1275" i="5"/>
  <c r="J1457" i="5"/>
  <c r="H1457" i="5"/>
  <c r="F1457" i="5"/>
  <c r="R1457" i="5"/>
  <c r="I1457" i="5"/>
  <c r="H1000" i="5"/>
  <c r="F1000" i="5"/>
  <c r="R1000" i="5"/>
  <c r="I1000" i="5"/>
  <c r="J1000" i="5"/>
  <c r="F1334" i="5"/>
  <c r="R1334" i="5"/>
  <c r="J1334" i="5"/>
  <c r="I1334" i="5"/>
  <c r="H1334" i="5"/>
  <c r="F1326" i="5"/>
  <c r="X1326" i="5"/>
  <c r="R1326" i="5"/>
  <c r="J1326" i="5"/>
  <c r="I1326" i="5"/>
  <c r="H1326" i="5"/>
  <c r="F1318" i="5"/>
  <c r="R1318" i="5"/>
  <c r="J1318" i="5"/>
  <c r="I1318" i="5"/>
  <c r="H1318" i="5"/>
  <c r="F1310" i="5"/>
  <c r="R1310" i="5"/>
  <c r="J1310" i="5"/>
  <c r="I1310" i="5"/>
  <c r="H1310" i="5"/>
  <c r="F1302" i="5"/>
  <c r="X1302" i="5"/>
  <c r="R1302" i="5"/>
  <c r="J1302" i="5"/>
  <c r="I1302" i="5"/>
  <c r="H1302" i="5"/>
  <c r="F1294" i="5"/>
  <c r="R1294" i="5"/>
  <c r="J1294" i="5"/>
  <c r="I1294" i="5"/>
  <c r="H1294" i="5"/>
  <c r="F1286" i="5"/>
  <c r="R1286" i="5"/>
  <c r="J1286" i="5"/>
  <c r="I1286" i="5"/>
  <c r="H1286" i="5"/>
  <c r="F1278" i="5"/>
  <c r="X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I1153" i="5"/>
  <c r="H1153" i="5"/>
  <c r="F1153" i="5"/>
  <c r="R882" i="5"/>
  <c r="I882" i="5"/>
  <c r="H882" i="5"/>
  <c r="F882" i="5"/>
  <c r="X882" i="5"/>
  <c r="J882" i="5"/>
  <c r="R902" i="5"/>
  <c r="I902" i="5"/>
  <c r="J902" i="5"/>
  <c r="H902" i="5"/>
  <c r="F902" i="5"/>
  <c r="R890" i="5"/>
  <c r="I890" i="5"/>
  <c r="H890" i="5"/>
  <c r="J890" i="5"/>
  <c r="F890" i="5"/>
  <c r="J977" i="5"/>
  <c r="I977" i="5"/>
  <c r="H977" i="5"/>
  <c r="R977" i="5"/>
  <c r="F977" i="5"/>
  <c r="F849" i="5"/>
  <c r="X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354" i="5"/>
  <c r="X597" i="5"/>
  <c r="S597" i="5"/>
  <c r="S599" i="5"/>
  <c r="X465" i="5"/>
  <c r="X462" i="5"/>
  <c r="S611" i="5"/>
  <c r="S601" i="5"/>
  <c r="X402" i="5"/>
  <c r="X486" i="5"/>
  <c r="X180" i="5"/>
  <c r="X375" i="5"/>
  <c r="X264" i="5"/>
  <c r="X192" i="5"/>
  <c r="X522" i="5"/>
  <c r="X276" i="5"/>
  <c r="X378" i="5"/>
  <c r="X567" i="5"/>
  <c r="X339" i="5"/>
  <c r="X366" i="5"/>
  <c r="X591" i="5"/>
  <c r="X204" i="5"/>
  <c r="X411" i="5"/>
  <c r="X600" i="5"/>
  <c r="S600" i="5"/>
  <c r="X447" i="5"/>
  <c r="X423" i="5"/>
  <c r="X243" i="5"/>
  <c r="X108" i="5"/>
  <c r="X168" i="5"/>
  <c r="X144" i="5"/>
  <c r="S382" i="5"/>
  <c r="X288" i="5"/>
  <c r="X390" i="5"/>
  <c r="X525" i="5"/>
  <c r="X537" i="5"/>
  <c r="X300" i="5"/>
  <c r="X297" i="5"/>
  <c r="X207" i="5"/>
  <c r="X306" i="5"/>
  <c r="S533" i="5"/>
  <c r="X438" i="5"/>
  <c r="X513" i="5"/>
  <c r="X609" i="5"/>
  <c r="X561" i="5"/>
  <c r="X216" i="5"/>
  <c r="X534" i="5"/>
  <c r="S355" i="5"/>
  <c r="X588" i="5"/>
  <c r="X330" i="5"/>
  <c r="S602" i="5"/>
  <c r="X573" i="5"/>
  <c r="X450" i="5"/>
  <c r="X312" i="5"/>
  <c r="X156" i="5"/>
  <c r="X549" i="5"/>
  <c r="X603" i="5"/>
  <c r="S603" i="5"/>
  <c r="X477" i="5"/>
  <c r="X228" i="5"/>
  <c r="S605" i="5"/>
  <c r="X279" i="5"/>
  <c r="X102" i="5"/>
  <c r="X189" i="5"/>
  <c r="S607" i="5"/>
  <c r="X426" i="5"/>
  <c r="X489" i="5"/>
  <c r="X579" i="5"/>
  <c r="X501" i="5"/>
  <c r="X342" i="5"/>
  <c r="X132" i="5"/>
  <c r="X324" i="5"/>
  <c r="X303" i="5"/>
  <c r="X435" i="5"/>
  <c r="X576" i="5"/>
  <c r="X201" i="5"/>
  <c r="X87" i="5"/>
  <c r="S314" i="5"/>
  <c r="X474" i="5"/>
  <c r="X414" i="5"/>
  <c r="X240" i="5"/>
  <c r="X585" i="5"/>
  <c r="X120" i="5"/>
  <c r="X252" i="5"/>
  <c r="X261" i="5"/>
  <c r="AB12" i="5"/>
  <c r="AB9" i="5"/>
  <c r="AB10" i="5"/>
  <c r="AB14" i="5"/>
  <c r="AB17" i="5"/>
  <c r="AB16" i="5"/>
  <c r="AB8" i="5"/>
  <c r="AB13" i="5"/>
  <c r="AB15" i="5"/>
  <c r="AB11" i="5"/>
  <c r="AB7" i="5"/>
  <c r="H34" i="6"/>
  <c r="D19" i="6"/>
  <c r="B2" i="6"/>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s="1"/>
  <c r="D68" i="6" s="1"/>
  <c r="D34" i="6"/>
  <c r="R16" i="5"/>
  <c r="I16" i="5"/>
  <c r="H16" i="5"/>
  <c r="J16" i="5"/>
  <c r="F16" i="5"/>
  <c r="R10" i="5"/>
  <c r="R13" i="5"/>
  <c r="R7" i="5"/>
  <c r="H17" i="5"/>
  <c r="I17" i="5"/>
  <c r="J17" i="5"/>
  <c r="R17" i="5"/>
  <c r="F17" i="5"/>
  <c r="G66" i="6"/>
  <c r="G67" i="6"/>
  <c r="G65" i="6"/>
  <c r="R12" i="5"/>
  <c r="R9" i="5"/>
  <c r="R8" i="5"/>
  <c r="H15" i="5"/>
  <c r="J15" i="5"/>
  <c r="I15" i="5"/>
  <c r="F15" i="5"/>
  <c r="R15" i="5"/>
  <c r="R11" i="5"/>
  <c r="R14" i="5"/>
  <c r="X9" i="5"/>
  <c r="X12" i="5"/>
  <c r="X15" i="5"/>
  <c r="S17" i="5"/>
  <c r="S16" i="5"/>
  <c r="S15" i="5"/>
  <c r="S10" i="5"/>
  <c r="S14" i="5"/>
  <c r="S8" i="5"/>
  <c r="S12" i="5"/>
  <c r="S11" i="5"/>
  <c r="S13" i="5"/>
  <c r="S6" i="5"/>
  <c r="S5" i="5"/>
  <c r="S7" i="5"/>
  <c r="G64" i="6" a="1"/>
  <c r="S9" i="5"/>
  <c r="H67" i="6" l="1"/>
  <c r="D67" i="6" s="1"/>
  <c r="G20" i="6"/>
  <c r="H20" i="6" s="1"/>
  <c r="D20" i="6" s="1"/>
  <c r="B25" i="6"/>
  <c r="G25" i="6" s="1"/>
  <c r="H25" i="6" s="1"/>
  <c r="D25" i="6" s="1"/>
  <c r="H37" i="6"/>
  <c r="D37" i="6" s="1"/>
  <c r="H27" i="6"/>
  <c r="D27" i="6" s="1"/>
  <c r="F32" i="6"/>
  <c r="H32" i="6" s="1"/>
  <c r="D32" i="6" s="1"/>
  <c r="F47" i="6"/>
  <c r="H47" i="6" s="1"/>
  <c r="D47" i="6" s="1"/>
  <c r="H51" i="6"/>
  <c r="D51" i="6" s="1"/>
  <c r="H36" i="6"/>
  <c r="D36" i="6" s="1"/>
  <c r="H46" i="6"/>
  <c r="D46" i="6" s="1"/>
  <c r="G21" i="6"/>
  <c r="H21" i="6" s="1"/>
  <c r="B31" i="6"/>
  <c r="G31" i="6" s="1"/>
  <c r="H31" i="6" s="1"/>
  <c r="D31" i="6" s="1"/>
  <c r="B26" i="6"/>
  <c r="G26" i="6" s="1"/>
  <c r="H26" i="6" s="1"/>
  <c r="D26" i="6" s="1"/>
  <c r="B41" i="6"/>
  <c r="G41" i="6" s="1"/>
  <c r="H41" i="6" s="1"/>
  <c r="D41" i="6" s="1"/>
  <c r="F30" i="6"/>
  <c r="F45" i="6"/>
  <c r="F66" i="6"/>
  <c r="H66" i="6" s="1"/>
  <c r="D66" i="6" s="1"/>
  <c r="F35" i="6"/>
  <c r="H35" i="6" s="1"/>
  <c r="D35" i="6" s="1"/>
  <c r="F50" i="6"/>
  <c r="F40" i="6"/>
  <c r="F54" i="6"/>
  <c r="F60" i="6" s="1"/>
  <c r="H60" i="6" s="1"/>
  <c r="D60" i="6" s="1"/>
  <c r="K66" i="6"/>
  <c r="B50" i="6"/>
  <c r="G50" i="6" s="1"/>
  <c r="B30" i="6"/>
  <c r="G30" i="6" s="1"/>
  <c r="B45" i="6"/>
  <c r="G45" i="6" s="1"/>
  <c r="B35" i="6"/>
  <c r="G35" i="6" s="1"/>
  <c r="B40" i="6"/>
  <c r="G40" i="6" s="1"/>
  <c r="H44" i="6"/>
  <c r="D44" i="6" s="1"/>
  <c r="D14" i="6"/>
  <c r="K65" i="6"/>
  <c r="H65" i="6"/>
  <c r="D65" i="6" s="1"/>
  <c r="F55" i="6"/>
  <c r="C11" i="6"/>
  <c r="H4" i="8"/>
  <c r="I63" i="6"/>
  <c r="J36" i="6"/>
  <c r="I14" i="6"/>
  <c r="G25" i="4"/>
  <c r="G43" i="4" s="1"/>
  <c r="J60" i="6"/>
  <c r="I24" i="6"/>
  <c r="C24" i="6" s="1"/>
  <c r="J8" i="6"/>
  <c r="J59" i="6"/>
  <c r="J22" i="6"/>
  <c r="I7" i="6"/>
  <c r="O4" i="5"/>
  <c r="B47" i="4"/>
  <c r="A32" i="6" s="1"/>
  <c r="B32" i="3"/>
  <c r="B8" i="3"/>
  <c r="A35" i="2"/>
  <c r="B5" i="7"/>
  <c r="I42" i="6"/>
  <c r="I4" i="6"/>
  <c r="C4" i="6" s="1"/>
  <c r="J57" i="6"/>
  <c r="J30" i="6"/>
  <c r="B2" i="5"/>
  <c r="B6" i="4"/>
  <c r="B11" i="3"/>
  <c r="A42" i="2"/>
  <c r="B75" i="4"/>
  <c r="A54" i="6" s="1"/>
  <c r="C10" i="3"/>
  <c r="B18" i="3"/>
  <c r="J68" i="6"/>
  <c r="I40" i="6"/>
  <c r="J27" i="6"/>
  <c r="C30" i="3"/>
  <c r="A32" i="2"/>
  <c r="B20" i="4"/>
  <c r="A11" i="6" s="1"/>
  <c r="B14" i="3"/>
  <c r="A40" i="2"/>
  <c r="L65" i="6"/>
  <c r="I39" i="6"/>
  <c r="J66" i="6"/>
  <c r="J37" i="6"/>
  <c r="J14" i="6"/>
  <c r="C8" i="3"/>
  <c r="F4" i="5"/>
  <c r="C15" i="3"/>
  <c r="B83" i="4"/>
  <c r="A59" i="6" s="1"/>
  <c r="A9" i="2"/>
  <c r="A4" i="2"/>
  <c r="B4" i="5"/>
  <c r="C5" i="3"/>
  <c r="B87" i="4"/>
  <c r="A62" i="6" s="1"/>
  <c r="A11" i="2"/>
  <c r="B29" i="3"/>
  <c r="A29" i="2"/>
  <c r="B31" i="4"/>
  <c r="A18" i="6" s="1"/>
  <c r="A75" i="2"/>
  <c r="A3" i="2"/>
  <c r="A38" i="2"/>
  <c r="Q4" i="5"/>
  <c r="C4" i="5"/>
  <c r="G69" i="6" s="1" a="1"/>
  <c r="G69" i="6" s="1"/>
  <c r="F4" i="8"/>
  <c r="J62" i="6"/>
  <c r="I25" i="6"/>
  <c r="I4" i="5"/>
  <c r="B18" i="4"/>
  <c r="A10" i="6" s="1"/>
  <c r="I52" i="6"/>
  <c r="C52" i="6" s="1"/>
  <c r="J12" i="6"/>
  <c r="J7" i="6"/>
  <c r="I51" i="6"/>
  <c r="C51" i="6" s="1"/>
  <c r="I12" i="6"/>
  <c r="I6" i="6"/>
  <c r="G4" i="5"/>
  <c r="B37" i="4"/>
  <c r="A23" i="6" s="1"/>
  <c r="B28" i="3"/>
  <c r="B4" i="3"/>
  <c r="A27" i="2"/>
  <c r="L68" i="6"/>
  <c r="J41" i="6"/>
  <c r="C3" i="6"/>
  <c r="I49" i="6"/>
  <c r="J29" i="6"/>
  <c r="A91" i="4"/>
  <c r="B31" i="3"/>
  <c r="B7" i="3"/>
  <c r="A33" i="2"/>
  <c r="B38" i="4"/>
  <c r="B50" i="4" s="1"/>
  <c r="A34" i="6" s="1"/>
  <c r="C2" i="3"/>
  <c r="A57" i="2"/>
  <c r="L66" i="6"/>
  <c r="J39" i="6"/>
  <c r="C39" i="6" s="1"/>
  <c r="I20" i="6"/>
  <c r="C22" i="3"/>
  <c r="A15" i="2"/>
  <c r="B12" i="4"/>
  <c r="B10" i="3"/>
  <c r="A23" i="2"/>
  <c r="I56" i="6"/>
  <c r="I27" i="6"/>
  <c r="J64" i="6"/>
  <c r="I26" i="6"/>
  <c r="H4" i="5"/>
  <c r="A72" i="2"/>
  <c r="B40" i="4"/>
  <c r="A26" i="6" s="1"/>
  <c r="C7" i="3"/>
  <c r="D25" i="4"/>
  <c r="D67" i="4" s="1"/>
  <c r="B79" i="4"/>
  <c r="A57" i="6" s="1"/>
  <c r="B55" i="4"/>
  <c r="A38" i="6" s="1"/>
  <c r="B73" i="4"/>
  <c r="A64" i="2"/>
  <c r="B7" i="4"/>
  <c r="H74" i="4"/>
  <c r="B21" i="3"/>
  <c r="A12" i="2"/>
  <c r="C19" i="3"/>
  <c r="C20" i="3"/>
  <c r="B9" i="3"/>
  <c r="E4" i="8"/>
  <c r="A31" i="2"/>
  <c r="I32" i="6"/>
  <c r="J19" i="6"/>
  <c r="C19" i="6" s="1"/>
  <c r="C14" i="3"/>
  <c r="K4" i="5"/>
  <c r="I4" i="4"/>
  <c r="B6" i="3"/>
  <c r="A4" i="8"/>
  <c r="I55" i="6"/>
  <c r="J26" i="6"/>
  <c r="J63" i="6"/>
  <c r="J25" i="6"/>
  <c r="B17" i="4"/>
  <c r="A9" i="6" s="1"/>
  <c r="A54" i="2"/>
  <c r="B28" i="4"/>
  <c r="A70" i="2"/>
  <c r="C27" i="3"/>
  <c r="B24" i="4"/>
  <c r="C17" i="3"/>
  <c r="B67" i="4"/>
  <c r="A48" i="6" s="1"/>
  <c r="A48" i="2"/>
  <c r="C28" i="3"/>
  <c r="B19" i="4"/>
  <c r="B13" i="3"/>
  <c r="B26" i="4"/>
  <c r="B32" i="4" s="1"/>
  <c r="A19" i="6" s="1"/>
  <c r="C3" i="3"/>
  <c r="B25" i="3"/>
  <c r="A73" i="2"/>
  <c r="I66" i="6"/>
  <c r="I45" i="6"/>
  <c r="I17" i="6"/>
  <c r="B85" i="4"/>
  <c r="A60" i="6" s="1"/>
  <c r="D5" i="7"/>
  <c r="I44" i="6"/>
  <c r="J10" i="6"/>
  <c r="D1" i="6"/>
  <c r="J42" i="6"/>
  <c r="I10" i="6"/>
  <c r="J4" i="6"/>
  <c r="B81" i="4"/>
  <c r="A58" i="6" s="1"/>
  <c r="B16" i="4"/>
  <c r="A8" i="6" s="1"/>
  <c r="B20" i="3"/>
  <c r="A61" i="2"/>
  <c r="A10" i="2"/>
  <c r="J58" i="6"/>
  <c r="I22" i="6"/>
  <c r="A1" i="7"/>
  <c r="J40" i="6"/>
  <c r="J20" i="6"/>
  <c r="B46" i="4"/>
  <c r="A31" i="6" s="1"/>
  <c r="B23" i="3"/>
  <c r="A68" i="2"/>
  <c r="A16" i="2"/>
  <c r="B13" i="4"/>
  <c r="A41" i="2"/>
  <c r="A14" i="2"/>
  <c r="J56" i="6"/>
  <c r="I31" i="6"/>
  <c r="A3" i="6"/>
  <c r="C6" i="3"/>
  <c r="B89" i="4"/>
  <c r="A63" i="6" s="1"/>
  <c r="B30" i="3"/>
  <c r="B2" i="3"/>
  <c r="I69" i="6"/>
  <c r="J54" i="6"/>
  <c r="I19" i="6"/>
  <c r="I54" i="6"/>
  <c r="J17" i="6"/>
  <c r="C17" i="6" s="1"/>
  <c r="D2" i="4"/>
  <c r="A37" i="2"/>
  <c r="B15" i="4"/>
  <c r="A7" i="6" s="1"/>
  <c r="A52" i="2"/>
  <c r="C11" i="3"/>
  <c r="B4" i="4"/>
  <c r="A39" i="2"/>
  <c r="C29" i="3"/>
  <c r="A30" i="2"/>
  <c r="C12" i="3"/>
  <c r="G3" i="5"/>
  <c r="B5" i="3"/>
  <c r="C4" i="3"/>
  <c r="A43" i="2"/>
  <c r="B29" i="4"/>
  <c r="A55" i="2"/>
  <c r="C4" i="8"/>
  <c r="J65" i="6"/>
  <c r="C65" i="6" s="1"/>
  <c r="J44" i="6"/>
  <c r="C44" i="6" s="1"/>
  <c r="I16" i="6"/>
  <c r="B49" i="4"/>
  <c r="A33" i="6" s="1"/>
  <c r="I65" i="6"/>
  <c r="I36" i="6"/>
  <c r="C5" i="7"/>
  <c r="I35" i="6"/>
  <c r="I9" i="6"/>
  <c r="D3" i="6"/>
  <c r="B74" i="4"/>
  <c r="A53" i="6" s="1"/>
  <c r="B16" i="3"/>
  <c r="A53" i="2"/>
  <c r="A1" i="2"/>
  <c r="I50" i="6"/>
  <c r="J21" i="6"/>
  <c r="C21" i="6" s="1"/>
  <c r="L67" i="6"/>
  <c r="J32" i="6"/>
  <c r="B3" i="6"/>
  <c r="B22" i="4"/>
  <c r="A12" i="6" s="1"/>
  <c r="B19" i="3"/>
  <c r="A59" i="2"/>
  <c r="A8" i="2"/>
  <c r="C26" i="3"/>
  <c r="A24" i="2"/>
  <c r="A6" i="2"/>
  <c r="J55" i="6"/>
  <c r="I30" i="6"/>
  <c r="B43" i="4"/>
  <c r="A28" i="6" s="1"/>
  <c r="A66" i="2"/>
  <c r="I74" i="4"/>
  <c r="B26" i="3"/>
  <c r="A65" i="2"/>
  <c r="I68" i="6"/>
  <c r="I47" i="6"/>
  <c r="A1" i="8"/>
  <c r="I46" i="6"/>
  <c r="J16" i="6"/>
  <c r="C16" i="6" s="1"/>
  <c r="C24" i="3"/>
  <c r="A19" i="2"/>
  <c r="C31" i="3"/>
  <c r="A34" i="2"/>
  <c r="A60" i="2"/>
  <c r="C9" i="3"/>
  <c r="A21" i="2"/>
  <c r="C21" i="3"/>
  <c r="A13" i="2"/>
  <c r="A62" i="2"/>
  <c r="B39" i="4"/>
  <c r="B69" i="4" s="1"/>
  <c r="A50" i="6" s="1"/>
  <c r="A63" i="2"/>
  <c r="A45" i="2"/>
  <c r="N4" i="5"/>
  <c r="B17" i="3"/>
  <c r="B41" i="4"/>
  <c r="B71" i="4" s="1"/>
  <c r="A52" i="6" s="1"/>
  <c r="E4" i="5"/>
  <c r="I4" i="8"/>
  <c r="I64" i="6"/>
  <c r="I37" i="6"/>
  <c r="I15" i="6"/>
  <c r="B44" i="4"/>
  <c r="A29" i="6" s="1"/>
  <c r="I62" i="6"/>
  <c r="J35" i="6"/>
  <c r="C35" i="6" s="1"/>
  <c r="J9" i="6"/>
  <c r="C9" i="6" s="1"/>
  <c r="I60" i="6"/>
  <c r="J34" i="6"/>
  <c r="C34" i="6" s="1"/>
  <c r="I8" i="6"/>
  <c r="A1" i="6"/>
  <c r="B61" i="4"/>
  <c r="A43" i="6" s="1"/>
  <c r="B8" i="4"/>
  <c r="A4" i="6" s="1"/>
  <c r="B12" i="3"/>
  <c r="A44" i="2"/>
  <c r="G4" i="8"/>
  <c r="J49" i="6"/>
  <c r="I5" i="6"/>
  <c r="C5" i="6" s="1"/>
  <c r="I58" i="6"/>
  <c r="J31" i="6"/>
  <c r="C31" i="6" s="1"/>
  <c r="M4" i="5"/>
  <c r="B14" i="4"/>
  <c r="B15" i="3"/>
  <c r="A51" i="2"/>
  <c r="L4" i="5"/>
  <c r="C18" i="3"/>
  <c r="A7" i="2"/>
  <c r="B4" i="8"/>
  <c r="J47" i="6"/>
  <c r="I29" i="6"/>
  <c r="B27" i="4"/>
  <c r="A50" i="2"/>
  <c r="B45" i="4"/>
  <c r="A30" i="6" s="1"/>
  <c r="B22" i="3"/>
  <c r="A49" i="2"/>
  <c r="J67" i="6"/>
  <c r="J46" i="6"/>
  <c r="I67" i="6"/>
  <c r="J45" i="6"/>
  <c r="J15" i="6"/>
  <c r="C16" i="3"/>
  <c r="A2" i="2"/>
  <c r="C23" i="3"/>
  <c r="A17" i="2"/>
  <c r="A26" i="2"/>
  <c r="A56" i="2"/>
  <c r="B2006" i="7"/>
  <c r="C13" i="3"/>
  <c r="J2" i="5"/>
  <c r="A28" i="2"/>
  <c r="B9" i="4"/>
  <c r="A5" i="6" s="1"/>
  <c r="A46" i="2"/>
  <c r="P4" i="5"/>
  <c r="C25" i="3"/>
  <c r="A20" i="2"/>
  <c r="J4" i="5"/>
  <c r="H6" i="6"/>
  <c r="D6" i="6" s="1"/>
  <c r="B65" i="4"/>
  <c r="A47" i="6" s="1"/>
  <c r="G5" i="6"/>
  <c r="H5" i="6" s="1"/>
  <c r="D5" i="6" s="1"/>
  <c r="C6" i="6"/>
  <c r="G64" i="6"/>
  <c r="T14" i="5"/>
  <c r="T6" i="5"/>
  <c r="T13" i="5"/>
  <c r="T10" i="5"/>
  <c r="T9" i="5"/>
  <c r="T5" i="5"/>
  <c r="T8" i="5"/>
  <c r="T7" i="5"/>
  <c r="T11" i="5"/>
  <c r="T12" i="5"/>
  <c r="D74" i="4" l="1"/>
  <c r="C20" i="6"/>
  <c r="C42" i="6"/>
  <c r="G31" i="4"/>
  <c r="D31" i="4"/>
  <c r="C26" i="6"/>
  <c r="C25" i="6"/>
  <c r="D49" i="4"/>
  <c r="D55" i="4"/>
  <c r="H45" i="6"/>
  <c r="D45" i="6" s="1"/>
  <c r="C45" i="6"/>
  <c r="C66" i="6"/>
  <c r="H50" i="6"/>
  <c r="D50" i="6" s="1"/>
  <c r="C27" i="6"/>
  <c r="C68" i="6"/>
  <c r="F63" i="6"/>
  <c r="H63" i="6" s="1"/>
  <c r="D63" i="6" s="1"/>
  <c r="C67" i="6"/>
  <c r="C47" i="6"/>
  <c r="C49" i="6"/>
  <c r="C37" i="6"/>
  <c r="C22" i="6"/>
  <c r="F57" i="6"/>
  <c r="H57" i="6" s="1"/>
  <c r="D57" i="6" s="1"/>
  <c r="C32" i="6"/>
  <c r="C15" i="6"/>
  <c r="C36" i="6"/>
  <c r="D21" i="6"/>
  <c r="K67" i="6"/>
  <c r="C41" i="6"/>
  <c r="C46" i="6"/>
  <c r="C50" i="6"/>
  <c r="A14" i="6"/>
  <c r="C60" i="6"/>
  <c r="H54" i="6"/>
  <c r="D54" i="6" s="1"/>
  <c r="F58" i="6"/>
  <c r="H58" i="6" s="1"/>
  <c r="D58" i="6" s="1"/>
  <c r="F59" i="6"/>
  <c r="H59" i="6" s="1"/>
  <c r="D59" i="6" s="1"/>
  <c r="F62" i="6"/>
  <c r="H62" i="6" s="1"/>
  <c r="D62" i="6" s="1"/>
  <c r="H40" i="6"/>
  <c r="D40" i="6" s="1"/>
  <c r="H30" i="6"/>
  <c r="D30" i="6" s="1"/>
  <c r="H55" i="6"/>
  <c r="D55" i="6" s="1"/>
  <c r="F56" i="6"/>
  <c r="H56" i="6" s="1"/>
  <c r="D56" i="6" s="1"/>
  <c r="C14" i="6"/>
  <c r="C29" i="6"/>
  <c r="C12" i="6"/>
  <c r="G55" i="4"/>
  <c r="G74" i="4"/>
  <c r="C7" i="6"/>
  <c r="G67" i="4"/>
  <c r="F69" i="6"/>
  <c r="H69" i="6" s="1"/>
  <c r="B68" i="4"/>
  <c r="A49" i="6" s="1"/>
  <c r="G37" i="4"/>
  <c r="G61" i="4"/>
  <c r="G49" i="4"/>
  <c r="B64" i="4"/>
  <c r="A46" i="6" s="1"/>
  <c r="B53" i="4"/>
  <c r="A37" i="6" s="1"/>
  <c r="B56" i="4"/>
  <c r="A39" i="6" s="1"/>
  <c r="C8" i="6"/>
  <c r="C10" i="6"/>
  <c r="B62" i="4"/>
  <c r="A44" i="6" s="1"/>
  <c r="A27" i="6"/>
  <c r="A15" i="6"/>
  <c r="B33" i="4"/>
  <c r="A20" i="6" s="1"/>
  <c r="B52" i="4"/>
  <c r="A36" i="6" s="1"/>
  <c r="B70" i="4"/>
  <c r="A51" i="6" s="1"/>
  <c r="B58" i="4"/>
  <c r="A41" i="6" s="1"/>
  <c r="B57" i="4"/>
  <c r="A40" i="6" s="1"/>
  <c r="B63" i="4"/>
  <c r="A45" i="6" s="1"/>
  <c r="A17" i="6"/>
  <c r="B35" i="4"/>
  <c r="A22" i="6" s="1"/>
  <c r="A25" i="6"/>
  <c r="A24" i="6"/>
  <c r="B59" i="4"/>
  <c r="A42" i="6" s="1"/>
  <c r="A16" i="6"/>
  <c r="B34" i="4"/>
  <c r="A21" i="6" s="1"/>
  <c r="B51" i="4"/>
  <c r="A35" i="6" s="1"/>
  <c r="D43" i="4"/>
  <c r="D37" i="4"/>
  <c r="D61" i="4"/>
  <c r="H64" i="6"/>
  <c r="B64" i="6"/>
  <c r="C57" i="6" l="1"/>
  <c r="C63" i="6"/>
  <c r="C54" i="6"/>
  <c r="C58" i="6"/>
  <c r="C56" i="6"/>
  <c r="C62" i="6"/>
  <c r="C40" i="6"/>
  <c r="C59" i="6"/>
  <c r="C30" i="6"/>
  <c r="C55" i="6"/>
  <c r="C69" i="6"/>
  <c r="D64" i="6"/>
  <c r="H70" i="6"/>
  <c r="D2" i="6" s="1"/>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<sst xmlns="http://schemas.openxmlformats.org/spreadsheetml/2006/main" count="22414" uniqueCount="15835">
  <si>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</si>
  <si>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</si>
  <si>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</si>
  <si>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</si>
  <si>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</si>
  <si>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</si>
  <si>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</si>
  <si>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</si>
  <si>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</si>
  <si>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</si>
  <si>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</si>
  <si>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</si>
  <si>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</si>
  <si>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</si>
  <si>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</si>
  <si>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</si>
  <si>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</si>
  <si>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</si>
  <si>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</si>
  <si>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</si>
  <si>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</si>
  <si>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</si>
  <si>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</si>
  <si>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</si>
  <si>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</si>
  <si>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</si>
  <si>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</si>
  <si>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</si>
  <si>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</si>
  <si>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</si>
  <si>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</si>
  <si>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</si>
  <si>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</si>
  <si>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</si>
  <si>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</si>
  <si>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</si>
  <si>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</si>
  <si>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</si>
  <si>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</si>
  <si>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</si>
  <si>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</si>
  <si>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</si>
  <si>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</si>
  <si>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</si>
  <si>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</si>
  <si>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</si>
  <si>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</si>
  <si>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</si>
  <si>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</si>
  <si>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</si>
  <si>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</si>
  <si>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</si>
  <si>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</si>
  <si>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</si>
  <si>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</si>
  <si>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</si>
  <si>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</si>
  <si>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</si>
  <si>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</si>
  <si>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</si>
  <si>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</si>
  <si>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</si>
  <si>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</si>
  <si>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</si>
  <si>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</si>
  <si>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</si>
  <si>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</si>
  <si>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</si>
  <si>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</si>
  <si>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</si>
  <si>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</si>
  <si>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</si>
  <si>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</si>
  <si>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</si>
  <si>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</si>
  <si>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</si>
  <si>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</si>
  <si>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</si>
  <si>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</si>
  <si>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</si>
  <si>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</si>
  <si>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</si>
  <si>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</si>
  <si>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</si>
  <si>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</si>
  <si>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</si>
  <si>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</si>
  <si>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</si>
  <si>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</si>
  <si>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</si>
  <si>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</si>
  <si>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</si>
  <si>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</si>
  <si>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</si>
  <si>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</si>
  <si>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</si>
  <si>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</si>
  <si>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</si>
  <si>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</si>
  <si>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</si>
  <si>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</si>
  <si>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</si>
  <si>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</si>
  <si>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</si>
  <si>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</si>
  <si>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</si>
  <si>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</si>
  <si>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</si>
  <si>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</si>
  <si>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</si>
  <si>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</si>
  <si>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</si>
  <si>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</si>
  <si>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</si>
  <si>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</si>
  <si>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</si>
  <si>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</si>
  <si>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</si>
  <si>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</si>
  <si>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</si>
  <si>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</si>
  <si>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</si>
  <si>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</si>
  <si>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</si>
  <si>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</si>
  <si>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</si>
  <si>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</si>
  <si>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</si>
  <si>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</si>
  <si>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</si>
  <si>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</si>
  <si>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</si>
  <si>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</si>
  <si>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</si>
  <si>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</si>
  <si>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</si>
  <si>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</si>
  <si>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</si>
  <si>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</si>
  <si>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</si>
  <si>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</si>
  <si>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</si>
  <si>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</si>
  <si>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</si>
  <si>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</si>
  <si>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</si>
  <si>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</si>
  <si>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</si>
  <si>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</si>
  <si>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</si>
  <si>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</si>
  <si>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</si>
  <si>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</si>
  <si>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</si>
  <si>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</si>
  <si>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</si>
  <si>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</si>
  <si>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</si>
  <si>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</si>
  <si>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</si>
  <si>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</si>
  <si>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</si>
  <si>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</si>
  <si>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</si>
  <si>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</si>
  <si>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</si>
  <si>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</si>
  <si>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</si>
  <si>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</si>
  <si>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</si>
  <si>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</si>
  <si>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</si>
  <si>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</si>
  <si>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</si>
  <si>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</si>
  <si>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</si>
  <si>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</si>
  <si>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</si>
  <si>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</si>
  <si>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</si>
  <si>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</si>
  <si>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</si>
  <si>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</si>
  <si>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</si>
  <si>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</si>
  <si>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</si>
  <si>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</si>
  <si>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</si>
  <si>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</si>
  <si>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</si>
  <si>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</si>
  <si>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</si>
  <si>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</si>
  <si>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</si>
  <si>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</si>
  <si>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</si>
  <si>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</si>
  <si>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</si>
  <si>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</si>
  <si>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</si>
  <si>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</si>
  <si>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</si>
  <si>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</si>
  <si>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</si>
  <si>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</si>
  <si>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</si>
  <si>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</si>
  <si>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</si>
  <si>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</si>
  <si>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</si>
  <si>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</si>
  <si>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</si>
  <si>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</si>
  <si>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</si>
  <si>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</si>
  <si>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</si>
  <si>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</si>
  <si>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</si>
  <si>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</si>
  <si>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</si>
  <si>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</si>
  <si>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</si>
  <si>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</si>
  <si>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</si>
  <si>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</si>
  <si>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</si>
  <si>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</si>
  <si>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</si>
  <si>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</si>
  <si>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</si>
  <si>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</si>
  <si>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</si>
  <si>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</si>
  <si>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</si>
  <si>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</si>
  <si>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</si>
  <si>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</si>
  <si>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</si>
  <si>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</si>
  <si>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</si>
  <si>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</si>
  <si>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</si>
  <si>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</si>
  <si>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</si>
  <si>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</si>
  <si>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</si>
  <si>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</si>
  <si>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</si>
  <si>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</si>
  <si>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</si>
  <si>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</si>
  <si>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</si>
  <si>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</si>
  <si>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</si>
  <si>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</si>
  <si>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</si>
  <si>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</si>
  <si>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</si>
  <si>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</si>
  <si>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</si>
  <si>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</si>
  <si>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</si>
  <si>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</si>
  <si>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</si>
  <si>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</si>
  <si>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</si>
  <si>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</si>
  <si>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</si>
  <si>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</si>
  <si>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</si>
  <si>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</si>
  <si>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</si>
  <si>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</si>
  <si>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</si>
  <si>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</si>
  <si>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</si>
  <si>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</si>
  <si>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</si>
  <si>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</si>
  <si>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</si>
  <si>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</si>
  <si>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</si>
  <si>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</si>
  <si>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</si>
  <si>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</si>
  <si>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</si>
  <si>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</si>
  <si>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</si>
  <si>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</si>
  <si>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</si>
  <si>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</si>
  <si>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</si>
  <si>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</si>
  <si>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</si>
  <si>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</si>
  <si>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</si>
  <si>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</si>
  <si>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</si>
  <si>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</si>
  <si>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</si>
  <si>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</si>
  <si>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</si>
  <si>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</si>
  <si>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</si>
  <si>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</si>
  <si>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</si>
  <si>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</si>
  <si>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</si>
  <si>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</si>
  <si>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</si>
  <si>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</si>
  <si>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</si>
  <si>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</si>
  <si>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</si>
  <si>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</si>
  <si>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</si>
  <si>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</si>
  <si>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</si>
  <si>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</si>
  <si>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</si>
  <si>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</si>
  <si>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</si>
  <si>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</si>
  <si>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</si>
  <si>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</si>
  <si>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</si>
  <si>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</si>
  <si>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</si>
  <si>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</si>
  <si>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</si>
  <si>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</si>
  <si>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</si>
  <si>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</si>
  <si>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</si>
  <si>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</si>
  <si>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</si>
  <si>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</si>
  <si>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</si>
  <si>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</si>
  <si>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</si>
  <si>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</si>
  <si>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</si>
  <si>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</si>
  <si>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</si>
  <si>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</si>
  <si>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</si>
  <si>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</si>
  <si>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</si>
  <si>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</si>
  <si>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</si>
  <si>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</si>
  <si>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</si>
  <si>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</si>
  <si>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</si>
  <si>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</si>
  <si>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</si>
  <si>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</si>
  <si>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</si>
  <si>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</si>
  <si>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</si>
  <si>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</si>
  <si>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</si>
  <si>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</si>
  <si>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</si>
  <si>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</si>
  <si>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</si>
  <si>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</si>
  <si>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</si>
  <si>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</si>
  <si>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</si>
  <si>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</si>
  <si>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</si>
  <si>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</si>
  <si>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</si>
  <si>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</si>
  <si>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</si>
  <si>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</si>
  <si>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</si>
  <si>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</si>
  <si>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</si>
  <si>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</si>
  <si>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</si>
  <si>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</si>
  <si>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</si>
  <si>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</si>
  <si>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</si>
  <si>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</si>
  <si>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</si>
  <si>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</si>
  <si>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</si>
  <si>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</si>
  <si>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</si>
  <si>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</si>
  <si>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</si>
  <si>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</si>
  <si>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</si>
  <si>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</si>
  <si>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</si>
  <si>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</si>
  <si>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</si>
  <si>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</si>
  <si>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</si>
  <si>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</si>
  <si>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</si>
  <si>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</si>
  <si>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</si>
  <si>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</si>
  <si>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</si>
  <si>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</si>
  <si>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</si>
  <si>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</si>
  <si>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</si>
  <si>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</si>
  <si>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</si>
  <si>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</si>
  <si>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</si>
  <si>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</si>
  <si>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</si>
  <si>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</si>
  <si>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</si>
  <si>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</si>
  <si>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</si>
  <si>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</si>
  <si>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</si>
  <si>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</si>
  <si>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</si>
  <si>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</si>
  <si>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</si>
  <si>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</si>
  <si>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</si>
  <si>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</si>
  <si>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</si>
  <si>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</si>
  <si>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</si>
  <si>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</si>
  <si>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</si>
  <si>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</si>
  <si>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</si>
  <si>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</si>
  <si>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</si>
  <si>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</si>
  <si>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</si>
  <si>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</si>
  <si>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</si>
  <si>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</si>
  <si>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</si>
  <si>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</si>
  <si>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</si>
  <si>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</si>
  <si>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</si>
  <si>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</si>
  <si>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</si>
  <si>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</si>
  <si>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</si>
  <si>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</si>
  <si>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</si>
  <si>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</si>
  <si>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</si>
  <si>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</si>
  <si>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</si>
  <si>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</si>
  <si>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</si>
  <si>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</si>
  <si>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</si>
  <si>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</si>
  <si>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</si>
  <si>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</si>
  <si>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</si>
  <si>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</si>
  <si>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</si>
  <si>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</si>
  <si>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</si>
  <si>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</si>
  <si>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</si>
  <si>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</si>
  <si>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</si>
  <si>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</si>
  <si>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</si>
  <si>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</si>
  <si>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</si>
  <si>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</si>
  <si>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</si>
  <si>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</si>
  <si>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</si>
  <si>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</si>
  <si>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</si>
  <si>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</si>
  <si>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</si>
  <si>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</si>
  <si>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</si>
  <si>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</si>
  <si>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</si>
  <si>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</si>
  <si>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</si>
  <si>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</si>
  <si>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</si>
  <si>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</si>
  <si>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</si>
  <si>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</si>
  <si>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</si>
  <si>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</si>
  <si>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</si>
  <si>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</si>
  <si>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</si>
  <si>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</si>
  <si>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</si>
  <si>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</si>
  <si>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</si>
  <si>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</si>
  <si>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</si>
  <si>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</si>
  <si>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</si>
  <si>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</si>
  <si>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</si>
  <si>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</si>
  <si>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</si>
  <si>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</si>
  <si>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</si>
  <si>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</si>
  <si>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</si>
  <si>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</si>
  <si>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</si>
  <si>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</si>
  <si>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</si>
  <si>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</si>
  <si>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</si>
  <si>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</si>
  <si>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</si>
  <si>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</si>
  <si>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</si>
  <si>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</si>
  <si>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</si>
  <si>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</si>
  <si>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</si>
  <si>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</si>
  <si>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</si>
  <si>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</si>
  <si>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</si>
  <si>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</si>
  <si>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</si>
  <si>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</si>
  <si>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</si>
  <si>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</si>
  <si>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</si>
  <si>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</si>
  <si>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</si>
  <si>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</si>
  <si>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</si>
  <si>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</si>
  <si>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</si>
  <si>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</si>
  <si>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</si>
  <si>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</si>
  <si>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</si>
  <si>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</si>
  <si>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</si>
  <si>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</si>
  <si>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</si>
  <si>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</si>
  <si>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</si>
  <si>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</si>
  <si>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</si>
  <si>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</si>
  <si>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</si>
  <si>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</si>
  <si>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</si>
  <si>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</si>
  <si>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</si>
  <si>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</si>
  <si>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</si>
  <si>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</si>
  <si>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</si>
  <si>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</si>
  <si>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</si>
  <si>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</si>
  <si>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</si>
  <si>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</si>
  <si>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</si>
  <si>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</si>
  <si>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</si>
  <si>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</si>
  <si>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</si>
  <si>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</si>
  <si>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</si>
  <si>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</si>
  <si>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</si>
  <si>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</si>
  <si>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</si>
  <si>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</si>
  <si>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</si>
  <si>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</si>
  <si>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</si>
  <si>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</si>
  <si>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</si>
  <si>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</si>
  <si>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</si>
  <si>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</si>
  <si>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</si>
  <si>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</si>
  <si>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</si>
  <si>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</si>
  <si>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</si>
  <si>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</si>
  <si>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</si>
  <si>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</si>
  <si>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</si>
  <si>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</si>
  <si>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</si>
  <si>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</si>
  <si>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</si>
  <si>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</si>
  <si>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</si>
  <si>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</si>
  <si>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</si>
  <si>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</si>
  <si>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</si>
  <si>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</si>
  <si>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</si>
  <si>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</si>
  <si>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</si>
  <si>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</si>
  <si>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</si>
  <si>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</si>
  <si>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</si>
  <si>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</si>
  <si>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</si>
  <si>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</si>
  <si>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</si>
  <si>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</si>
  <si>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</si>
  <si>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</si>
  <si>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</si>
  <si>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</si>
  <si>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</si>
  <si>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</si>
  <si>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</si>
  <si>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</si>
  <si>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</si>
  <si>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</si>
  <si>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</si>
  <si>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</si>
  <si>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</si>
  <si>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</si>
  <si>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</si>
  <si>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</si>
  <si>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</si>
  <si>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</si>
  <si>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</si>
  <si>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</si>
  <si>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</si>
  <si>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</si>
  <si>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</si>
  <si>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</si>
  <si>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</si>
  <si>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</si>
  <si>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</si>
  <si>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</si>
  <si>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</si>
  <si>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</si>
  <si>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</si>
  <si>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</si>
  <si>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</si>
  <si>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</si>
  <si>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</si>
  <si>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</si>
  <si>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</si>
  <si>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</si>
  <si>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</si>
  <si>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</si>
  <si>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</si>
  <si>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</si>
  <si>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</si>
  <si>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</si>
  <si>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</si>
  <si>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</si>
  <si>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</si>
  <si>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</si>
  <si>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</si>
  <si>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</si>
  <si>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</si>
  <si>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</si>
  <si>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</si>
  <si>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</si>
  <si>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</si>
  <si>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</si>
  <si>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</si>
  <si>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</si>
  <si>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</si>
  <si>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</si>
  <si>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</si>
  <si>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</si>
  <si>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</si>
  <si>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</si>
  <si>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</si>
  <si>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</si>
  <si>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</si>
  <si>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</si>
  <si>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</si>
  <si>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</si>
  <si>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</si>
  <si>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</si>
  <si>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</si>
  <si>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</si>
  <si>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</si>
  <si>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</si>
  <si>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</si>
  <si>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</si>
  <si>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</si>
  <si>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</si>
  <si>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</si>
  <si>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</si>
  <si>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</si>
  <si>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</si>
  <si>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</si>
  <si>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</si>
  <si>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</si>
  <si>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</si>
  <si>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</si>
  <si>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</si>
  <si>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</si>
  <si>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</si>
  <si>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</si>
  <si>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</si>
  <si>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</si>
  <si>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</si>
  <si>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</si>
  <si>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</si>
  <si>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</si>
  <si>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</si>
  <si>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</si>
  <si>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</si>
  <si>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</si>
  <si>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</si>
  <si>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</si>
  <si>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</si>
  <si>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</si>
  <si>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</si>
  <si>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</si>
  <si>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</si>
  <si>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</si>
  <si>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</si>
  <si>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</si>
  <si>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</si>
  <si>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</si>
  <si>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</si>
  <si>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</si>
  <si>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</si>
  <si>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</si>
  <si>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</si>
  <si>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</si>
  <si>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</si>
  <si>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</si>
  <si>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</si>
  <si>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</si>
  <si>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</si>
  <si>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</si>
  <si>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</si>
  <si>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</si>
  <si>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</si>
  <si>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</si>
  <si>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</si>
  <si>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</si>
  <si>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</si>
  <si>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</si>
  <si>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</si>
  <si>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</si>
  <si>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</si>
  <si>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</si>
  <si>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</si>
  <si>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</si>
  <si>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</si>
  <si>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</si>
  <si>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</si>
  <si>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</si>
  <si>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</si>
  <si>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</si>
  <si>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</si>
  <si>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</si>
  <si>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</si>
  <si>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</si>
  <si>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</si>
  <si>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</si>
  <si>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</si>
  <si>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</si>
  <si>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</si>
  <si>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</si>
  <si>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</si>
  <si>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</si>
  <si>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</si>
  <si>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</si>
  <si>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</si>
  <si>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</si>
  <si>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</si>
  <si>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</si>
  <si>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</si>
  <si>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</si>
  <si>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</si>
  <si>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</si>
  <si>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</si>
  <si>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</si>
  <si>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</si>
  <si>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</si>
  <si>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</si>
  <si>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</si>
  <si>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</si>
  <si>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</si>
  <si>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</si>
  <si>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</si>
  <si>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</si>
  <si>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</si>
  <si>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</si>
  <si>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</si>
  <si>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</si>
  <si>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</si>
  <si>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</si>
  <si>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</si>
  <si>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</si>
  <si>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</si>
  <si>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</si>
  <si>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</si>
  <si>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</si>
  <si>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</si>
  <si>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</si>
  <si>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</si>
  <si>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</si>
  <si>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</si>
  <si>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</si>
  <si>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</si>
  <si>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</si>
  <si>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</si>
  <si>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</si>
  <si>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</si>
  <si>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</si>
  <si>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</si>
  <si>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</si>
  <si>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</si>
  <si>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</si>
  <si>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</si>
  <si>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</si>
  <si>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</si>
  <si>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</si>
  <si>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</si>
  <si>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</si>
  <si>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</si>
  <si>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</si>
  <si>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</si>
  <si>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</si>
  <si>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</si>
  <si>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</si>
  <si>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</si>
  <si>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</si>
  <si>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</si>
  <si>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</si>
  <si>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</si>
  <si>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</si>
  <si>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</si>
  <si>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</si>
  <si>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</si>
  <si>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</si>
  <si>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</si>
  <si>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</si>
  <si>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</si>
  <si>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</si>
  <si>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</si>
  <si>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</si>
  <si>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</si>
  <si>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</si>
  <si>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</si>
  <si>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</si>
  <si>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</si>
  <si>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</si>
  <si>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</si>
  <si>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</si>
  <si>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</si>
  <si>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</si>
  <si>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</si>
  <si>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</si>
  <si>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</si>
  <si>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</si>
  <si>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</si>
  <si>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</si>
  <si>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</si>
  <si>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</si>
  <si>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</si>
  <si>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</si>
  <si>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</si>
  <si>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</si>
  <si>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</si>
  <si>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</si>
  <si>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</si>
  <si>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</si>
  <si>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</si>
  <si>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</si>
  <si>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</si>
  <si>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</si>
  <si>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</si>
  <si>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</si>
  <si>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</si>
  <si>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</si>
  <si>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</si>
  <si>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</si>
  <si>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</si>
  <si>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</si>
  <si>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</si>
  <si>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</si>
  <si>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</si>
  <si>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</si>
  <si>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</si>
  <si>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</si>
  <si>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</si>
  <si>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</si>
  <si>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</si>
  <si>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</si>
  <si>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</si>
  <si>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</si>
  <si>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</si>
  <si>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</si>
  <si>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</si>
  <si>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</si>
  <si>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</si>
  <si>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</si>
  <si>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</si>
  <si>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</si>
  <si>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</si>
  <si>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</si>
  <si>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</si>
  <si>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</si>
  <si>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</si>
  <si>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</si>
  <si>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</si>
  <si>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</si>
  <si>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</si>
  <si>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</si>
  <si>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</si>
  <si>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</si>
  <si>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</si>
  <si>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</si>
  <si>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</si>
  <si>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</si>
  <si>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</si>
  <si>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</si>
  <si>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</si>
  <si>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</si>
  <si>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</si>
  <si>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</si>
  <si>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</si>
  <si>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</si>
  <si>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</si>
  <si>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</si>
  <si>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</si>
  <si>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</si>
  <si>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</si>
  <si>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</si>
  <si>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</si>
  <si>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</si>
  <si>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</si>
  <si>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</si>
  <si>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</si>
  <si>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</si>
  <si>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</si>
  <si>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</si>
  <si>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</si>
  <si>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</si>
  <si>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</si>
  <si>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</si>
  <si>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</si>
  <si>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</si>
  <si>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</si>
  <si>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</si>
  <si>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</si>
  <si>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</si>
  <si>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</si>
  <si>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</si>
  <si>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</si>
  <si>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</si>
  <si>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</si>
  <si>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</si>
  <si>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</si>
  <si>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</si>
  <si>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</si>
  <si>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</si>
  <si>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</si>
  <si>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</si>
  <si>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</si>
  <si>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</si>
  <si>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</si>
  <si>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</si>
  <si>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</si>
  <si>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</si>
  <si>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</si>
  <si>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</si>
  <si>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</si>
  <si>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</si>
  <si>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</si>
  <si>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</si>
  <si>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</si>
  <si>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</si>
  <si>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</si>
  <si>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</si>
  <si>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</si>
  <si>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</si>
  <si>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</si>
  <si>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</si>
  <si>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</si>
  <si>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</si>
  <si>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</si>
  <si>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</si>
  <si>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</si>
  <si>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</si>
  <si>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</si>
  <si>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</si>
  <si>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</si>
  <si>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</si>
  <si>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</si>
  <si>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</si>
  <si>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</si>
  <si>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</si>
  <si>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</si>
  <si>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</si>
  <si>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</si>
  <si>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</si>
  <si>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</si>
  <si>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</si>
  <si>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</si>
  <si>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</si>
  <si>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</si>
  <si>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</si>
  <si>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</si>
  <si>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</si>
  <si>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</si>
  <si>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</si>
  <si>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</si>
  <si>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</si>
  <si>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</si>
  <si>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</si>
  <si>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</si>
  <si>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</si>
  <si>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</si>
  <si>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</si>
  <si>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</si>
  <si>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</si>
  <si>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</si>
  <si>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</si>
  <si>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</si>
  <si>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</si>
  <si>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</si>
  <si>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</si>
  <si>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</si>
  <si>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</si>
  <si>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</si>
  <si>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</si>
  <si>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</si>
  <si>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</si>
  <si>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</si>
  <si>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</si>
  <si>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</si>
  <si>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</si>
  <si>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</si>
  <si>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</si>
  <si>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</si>
  <si>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</si>
  <si>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</si>
  <si>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</si>
  <si>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</si>
  <si>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</si>
  <si>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</si>
  <si>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</si>
  <si>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</si>
  <si>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</si>
  <si>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</si>
  <si>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</si>
  <si>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</si>
  <si>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</si>
  <si>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</si>
  <si>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</si>
  <si>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</si>
  <si>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</si>
  <si>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</si>
  <si>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</si>
  <si>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</si>
  <si>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</si>
  <si>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</si>
  <si>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</si>
  <si>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</si>
  <si>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</si>
  <si>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</si>
  <si>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</si>
  <si>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</si>
  <si>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</si>
  <si>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</si>
  <si>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</si>
  <si>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</si>
  <si>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</si>
  <si>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</si>
  <si>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</si>
  <si>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</si>
  <si>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</si>
  <si>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</si>
  <si>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</si>
  <si>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</si>
  <si>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</si>
  <si>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</si>
  <si>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</si>
  <si>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</si>
  <si>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</si>
  <si>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</si>
  <si>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</si>
  <si>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</si>
  <si>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</si>
  <si>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</si>
  <si>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</si>
  <si>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</si>
  <si>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</si>
  <si>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</si>
  <si>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</si>
  <si>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</si>
  <si>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</si>
  <si>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</si>
  <si>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</si>
  <si>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</si>
  <si>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</si>
  <si>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</si>
  <si>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</si>
  <si>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</si>
  <si>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</si>
  <si>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</si>
  <si>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</si>
  <si>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</si>
  <si>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</si>
  <si>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</si>
  <si>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</si>
  <si>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</si>
  <si>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</si>
  <si>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</si>
  <si>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</si>
  <si>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</si>
  <si>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</si>
  <si>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</si>
  <si>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</si>
  <si>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</si>
  <si>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</si>
  <si>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</si>
  <si>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</si>
  <si>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</si>
  <si>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</si>
  <si>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</si>
  <si>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</si>
  <si>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</si>
  <si>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</si>
  <si>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</si>
  <si>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</si>
  <si>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</si>
  <si>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</si>
  <si>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</si>
  <si>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</si>
  <si>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</si>
  <si>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</si>
  <si>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</si>
  <si>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</si>
  <si>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</si>
  <si>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</si>
  <si>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</si>
  <si>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</si>
  <si>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</si>
  <si>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</si>
  <si>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</si>
  <si>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</si>
  <si>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</si>
  <si>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</si>
  <si>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</si>
  <si>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</si>
  <si>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</si>
  <si>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</si>
  <si>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</si>
  <si>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</si>
  <si>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</si>
  <si>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</si>
  <si>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</si>
  <si>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</si>
  <si>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</si>
  <si>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</si>
  <si>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</si>
  <si>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</si>
  <si>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</si>
  <si>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</si>
  <si>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</si>
  <si>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</si>
  <si>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</si>
  <si>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</si>
  <si>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</si>
  <si>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</si>
  <si>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</si>
  <si>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</si>
  <si>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</si>
  <si>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</si>
  <si>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</si>
  <si>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</si>
  <si>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</si>
  <si>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</si>
  <si>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</si>
  <si>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</si>
  <si>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</si>
  <si>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</si>
  <si>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</si>
  <si>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</si>
  <si>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</si>
  <si>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</si>
  <si>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</si>
  <si>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</si>
  <si>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</si>
  <si>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</si>
  <si>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</si>
  <si>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</si>
  <si>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</si>
  <si>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</si>
  <si>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</si>
  <si>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</si>
  <si>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</si>
  <si>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</si>
  <si>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</si>
  <si>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</si>
  <si>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</si>
  <si>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</si>
  <si>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</si>
  <si>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</si>
  <si>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</si>
  <si>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</si>
  <si>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</si>
  <si>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</si>
  <si>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</si>
  <si>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</si>
  <si>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</si>
  <si>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</si>
  <si>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</si>
  <si>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</si>
  <si>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</si>
  <si>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</si>
  <si>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</si>
  <si>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</si>
  <si>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</si>
  <si>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</si>
  <si>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</si>
  <si>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</si>
  <si>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</si>
  <si>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</si>
  <si>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</si>
  <si>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</si>
  <si>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</si>
  <si>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</si>
  <si>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</si>
  <si>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</si>
  <si>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</si>
  <si>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</si>
  <si>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</si>
  <si>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</si>
  <si>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</si>
  <si>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</si>
  <si>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</si>
  <si>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</si>
  <si>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</si>
  <si>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</si>
  <si>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</si>
  <si>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</si>
  <si>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</si>
  <si>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</si>
  <si>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</si>
  <si>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</si>
  <si>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</si>
  <si>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</si>
  <si>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</si>
  <si>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</si>
  <si>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</si>
  <si>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</si>
  <si>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</si>
  <si>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</si>
  <si>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</si>
  <si>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</si>
  <si>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</si>
  <si>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</si>
  <si>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</si>
  <si>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</si>
  <si>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</si>
  <si>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</si>
  <si>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</si>
  <si>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</si>
  <si>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</si>
  <si>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</si>
  <si>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</si>
  <si>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</si>
  <si>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</si>
  <si>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</si>
  <si>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</si>
  <si>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</si>
  <si>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</si>
  <si>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</si>
  <si>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</si>
  <si>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</si>
  <si>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</si>
  <si>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</si>
  <si>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</si>
  <si>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</si>
  <si>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</si>
  <si>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</si>
  <si>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</si>
  <si>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</si>
  <si>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</si>
  <si>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</si>
  <si>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</si>
  <si>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</si>
  <si>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</si>
  <si>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</si>
  <si>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</si>
  <si>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</si>
  <si>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</si>
  <si>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</si>
  <si>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</si>
  <si>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</si>
  <si>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</si>
  <si>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</si>
  <si>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</si>
  <si>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</si>
  <si>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</si>
  <si>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</si>
  <si>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</si>
  <si>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</si>
  <si>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</si>
  <si>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</si>
  <si>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</si>
  <si>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</si>
  <si>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</si>
  <si>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</si>
  <si>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</si>
  <si>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</si>
  <si>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</si>
  <si>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</si>
  <si>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</si>
  <si>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</si>
  <si>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</si>
  <si>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</si>
  <si>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</si>
  <si>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</si>
  <si>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</si>
  <si>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</si>
  <si>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</si>
  <si>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</si>
  <si>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</si>
  <si>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</si>
  <si>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</si>
  <si>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</si>
  <si>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</si>
  <si>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</si>
  <si>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</si>
  <si>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</si>
  <si>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</si>
  <si>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</si>
  <si>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</si>
  <si>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</si>
  <si>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</si>
  <si>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</si>
  <si>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</si>
  <si>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</si>
  <si>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</si>
  <si>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</si>
  <si>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</si>
  <si>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</si>
  <si>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</si>
  <si>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</si>
  <si>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</si>
  <si>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</si>
  <si>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</si>
  <si>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</si>
  <si>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</si>
  <si>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</si>
  <si>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</si>
  <si>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</si>
  <si>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</si>
  <si>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</si>
  <si>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</si>
  <si>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</si>
  <si>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</si>
  <si>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</si>
  <si>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</si>
  <si>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</si>
  <si>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</si>
  <si>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</si>
  <si>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</si>
  <si>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</si>
  <si>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</si>
  <si>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</si>
  <si>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</si>
  <si>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</si>
  <si>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</si>
  <si>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</si>
  <si>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</si>
  <si>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</si>
  <si>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</si>
  <si>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</si>
  <si>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</si>
  <si>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</si>
  <si>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</si>
  <si>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</si>
  <si>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</si>
  <si>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</si>
  <si>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</si>
  <si>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</si>
  <si>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</si>
  <si>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</si>
  <si>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</si>
  <si>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</si>
  <si>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</si>
  <si>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</si>
  <si>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</si>
  <si>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</si>
  <si>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</si>
  <si>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</si>
  <si>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</si>
  <si>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</si>
  <si>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</si>
  <si>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</si>
  <si>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</si>
  <si>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</si>
  <si>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</si>
  <si>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</si>
  <si>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</si>
  <si>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</si>
  <si>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</si>
  <si>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</si>
  <si>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</si>
  <si>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</si>
  <si>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</si>
  <si>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</si>
  <si>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</si>
  <si>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</si>
  <si>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</si>
  <si>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</si>
  <si>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</si>
  <si>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</si>
  <si>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</si>
  <si>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</si>
  <si>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</si>
  <si>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</si>
  <si>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</si>
  <si>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</si>
  <si>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</si>
  <si>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</si>
  <si>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</si>
  <si>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</si>
  <si>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</si>
  <si>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</si>
  <si>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</si>
  <si>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</si>
  <si>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</si>
  <si>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</si>
  <si>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</si>
  <si>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</si>
  <si>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</si>
  <si>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</si>
  <si>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</si>
  <si>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</si>
  <si>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</si>
  <si>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</si>
  <si>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</si>
  <si>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</si>
  <si>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</si>
  <si>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</si>
  <si>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</si>
  <si>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</si>
  <si>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</si>
  <si>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</si>
  <si>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</si>
  <si>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</si>
  <si>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</si>
  <si>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</si>
  <si>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</si>
  <si>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</si>
  <si>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</si>
  <si>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</si>
  <si>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</si>
  <si>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</si>
  <si>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</si>
  <si>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</si>
  <si>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</si>
  <si>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</si>
  <si>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</si>
  <si>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</si>
  <si>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</si>
  <si>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</si>
  <si>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</si>
  <si>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</si>
  <si>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</si>
  <si>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</si>
  <si>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</si>
  <si>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</si>
  <si>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</si>
  <si>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</si>
  <si>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</si>
  <si>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</si>
  <si>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</si>
  <si>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</si>
  <si>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</si>
  <si>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</si>
  <si>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</si>
  <si>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</si>
  <si>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</si>
  <si>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</si>
  <si>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</si>
  <si>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</si>
  <si>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</si>
  <si>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</si>
  <si>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</si>
  <si>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</si>
  <si>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</si>
  <si>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</si>
  <si>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</si>
  <si>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</si>
  <si>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</si>
  <si>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</si>
  <si>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</si>
  <si>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</si>
  <si>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</si>
  <si>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</si>
  <si>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</si>
  <si>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</si>
  <si>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</si>
  <si>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</si>
  <si>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</si>
  <si>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</si>
  <si>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</si>
  <si>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</si>
  <si>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</si>
  <si>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</si>
  <si>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</si>
  <si>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</si>
  <si>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</si>
  <si>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</si>
  <si>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</si>
  <si>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</si>
  <si>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</si>
  <si>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</si>
  <si>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</si>
  <si>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</si>
  <si>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</si>
  <si>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</si>
  <si>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</si>
  <si>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</si>
  <si>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</si>
  <si>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</si>
  <si>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</si>
  <si>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</si>
  <si>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</si>
  <si>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</si>
  <si>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</si>
  <si>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</si>
  <si>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</si>
  <si>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</si>
  <si>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</si>
  <si>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</si>
  <si>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</si>
  <si>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</si>
  <si>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</si>
  <si>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</si>
  <si>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</si>
  <si>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</si>
  <si>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</si>
  <si>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</si>
  <si>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</si>
  <si>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</si>
  <si>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</si>
  <si>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</si>
  <si>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</si>
  <si>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</si>
  <si>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</si>
  <si>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</si>
  <si>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</si>
  <si>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</si>
  <si>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</si>
  <si>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</si>
  <si>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</si>
  <si>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</si>
  <si>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</si>
  <si>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</si>
  <si>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</si>
  <si>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</si>
  <si>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</si>
  <si>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</si>
  <si>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</si>
  <si>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</si>
  <si>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</si>
  <si>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</si>
  <si>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</si>
  <si>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</si>
  <si>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</si>
  <si>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</si>
  <si>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</si>
  <si>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</si>
  <si>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</si>
  <si>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</si>
  <si>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</si>
  <si>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</si>
  <si>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</si>
  <si>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</si>
  <si>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</si>
  <si>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</si>
  <si>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</si>
  <si>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</si>
  <si>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</si>
  <si>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</si>
  <si>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</si>
  <si>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</si>
  <si>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</si>
  <si>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</si>
  <si>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</si>
  <si>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</si>
  <si>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</si>
  <si>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</si>
  <si>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</si>
  <si>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</si>
  <si>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</si>
  <si>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</si>
  <si>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</si>
  <si>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</si>
  <si>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</si>
  <si>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</si>
  <si>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</si>
  <si>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</si>
  <si>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</si>
  <si>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</si>
  <si>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</si>
  <si>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</si>
  <si>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</si>
  <si>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</si>
  <si>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</si>
  <si>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</si>
  <si>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</si>
  <si>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</si>
  <si>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</si>
  <si>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</si>
  <si>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</si>
  <si>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</si>
  <si>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</si>
  <si>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</si>
  <si>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</si>
  <si>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</si>
  <si>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</si>
  <si>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</si>
  <si>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</si>
  <si>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</si>
  <si>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</si>
  <si>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</si>
  <si>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</si>
  <si>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</si>
  <si>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</si>
  <si>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</si>
  <si>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</si>
  <si>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</si>
  <si>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</si>
  <si>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</si>
  <si>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</si>
  <si>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</si>
  <si>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</si>
  <si>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</si>
  <si>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</si>
  <si>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</si>
  <si>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</si>
  <si>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</si>
  <si>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</si>
  <si>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</si>
  <si>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</si>
  <si>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</si>
  <si>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</si>
  <si>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</si>
  <si>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</si>
  <si>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</si>
  <si>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</si>
  <si>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</si>
  <si>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</si>
  <si>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</si>
  <si>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</si>
  <si>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</si>
  <si>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</si>
  <si>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</si>
  <si>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</si>
  <si>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</si>
  <si>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</si>
  <si>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</si>
  <si>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</si>
  <si>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</si>
  <si>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</si>
  <si>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</si>
  <si>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</si>
  <si>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</si>
  <si>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</si>
  <si>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</si>
  <si>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</si>
  <si>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</si>
  <si>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</si>
  <si>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</si>
  <si>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</si>
  <si>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</si>
  <si>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</si>
  <si>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</si>
  <si>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</si>
  <si>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</si>
  <si>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</si>
  <si>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</si>
  <si>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</si>
  <si>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</si>
  <si>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</si>
  <si>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</si>
  <si>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</si>
  <si>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</si>
  <si>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</si>
  <si>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</si>
  <si>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</si>
  <si>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</si>
  <si>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</si>
  <si>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</si>
  <si>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</si>
  <si>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</si>
  <si>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</si>
  <si>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</si>
  <si>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</si>
  <si>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</si>
  <si>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</si>
  <si>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</si>
  <si>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</si>
  <si>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</si>
  <si>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</si>
  <si>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</si>
  <si>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</si>
  <si>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</si>
  <si>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</si>
  <si>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</si>
  <si>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</si>
  <si>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</si>
  <si>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</si>
  <si>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</si>
  <si>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</si>
  <si>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</si>
  <si>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</si>
  <si>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</si>
  <si>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</si>
  <si>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</si>
  <si>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</si>
  <si>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</si>
  <si>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</si>
  <si>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</si>
  <si>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</si>
  <si>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</si>
  <si>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</si>
  <si>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</si>
  <si>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</si>
  <si>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</si>
  <si>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</si>
  <si>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</si>
  <si>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</si>
  <si>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</si>
  <si>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</si>
  <si>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</si>
  <si>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</si>
  <si>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</si>
  <si>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</si>
  <si>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</si>
  <si>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</si>
  <si>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</si>
  <si>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</si>
  <si>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</si>
  <si>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</si>
  <si>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</si>
  <si>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</si>
  <si>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</si>
  <si>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</si>
  <si>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</si>
  <si>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</si>
  <si>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</si>
  <si>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</si>
  <si>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</si>
  <si>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</si>
  <si>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</si>
  <si>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</si>
  <si>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</si>
  <si>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</si>
  <si>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</si>
  <si>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</si>
  <si>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</si>
  <si>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</si>
  <si>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</si>
  <si>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</si>
  <si>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</si>
  <si>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</si>
  <si>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</si>
  <si>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</si>
  <si>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</si>
  <si>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</si>
  <si>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</si>
  <si>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</si>
  <si>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</si>
  <si>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</si>
  <si>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</si>
  <si>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</si>
  <si>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</si>
  <si>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</si>
  <si>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</si>
  <si>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</si>
  <si>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</si>
  <si>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</si>
  <si>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</si>
  <si>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</si>
  <si>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</si>
  <si>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</si>
  <si>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</si>
  <si>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</si>
  <si>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</si>
  <si>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</si>
  <si>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</si>
  <si>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</si>
  <si>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</si>
  <si>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</si>
  <si>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</si>
  <si>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</si>
  <si>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</si>
  <si>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</si>
  <si>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</si>
  <si>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</si>
  <si>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</si>
  <si>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</si>
  <si>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</si>
  <si>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</si>
  <si>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</si>
  <si>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</si>
  <si>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</si>
  <si>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</si>
  <si>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</si>
  <si>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</si>
  <si>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</si>
  <si>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</si>
  <si>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</si>
  <si>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</si>
  <si>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</si>
  <si>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</si>
  <si>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</si>
  <si>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</si>
  <si>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</si>
  <si>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</si>
  <si>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</si>
  <si>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</si>
  <si>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</si>
  <si>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</si>
  <si>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</si>
  <si>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</si>
  <si>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</si>
  <si>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</si>
  <si>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</si>
  <si>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</si>
  <si>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</si>
  <si>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</si>
  <si>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</si>
  <si>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</si>
  <si>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</si>
  <si>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</si>
  <si>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</si>
  <si>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</si>
  <si>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</si>
  <si>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</si>
  <si>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</si>
  <si>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</si>
  <si>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</si>
  <si>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</si>
  <si>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</si>
  <si>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</si>
  <si>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</si>
  <si>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</si>
  <si>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</si>
  <si>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</si>
  <si>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</si>
  <si>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</si>
  <si>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</si>
  <si>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</si>
  <si>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</si>
  <si>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</si>
  <si>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</si>
  <si>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</si>
  <si>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</si>
  <si>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</si>
  <si>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</si>
  <si>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</si>
  <si>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</si>
  <si>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</si>
  <si>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</si>
  <si>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</si>
  <si>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</si>
  <si>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</si>
  <si>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</si>
  <si>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</si>
  <si>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</si>
  <si>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</si>
  <si>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</si>
  <si>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</si>
  <si>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</si>
  <si>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</si>
  <si>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</si>
  <si>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</si>
  <si>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</si>
  <si>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</si>
  <si>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</si>
  <si>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</si>
  <si>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</si>
  <si>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</si>
  <si>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</si>
  <si>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</si>
  <si>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</si>
  <si>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</si>
  <si>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</si>
  <si>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</si>
  <si>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</si>
  <si>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</si>
  <si>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</si>
  <si>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</si>
  <si>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</si>
  <si>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</si>
  <si>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</si>
  <si>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</si>
  <si>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</si>
  <si>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</si>
  <si>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</si>
  <si>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</si>
  <si>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</si>
  <si>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</si>
  <si>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</si>
  <si>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</si>
  <si>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</si>
  <si>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</si>
  <si>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</si>
  <si>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</si>
  <si>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</si>
  <si>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</si>
  <si>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</si>
  <si>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</si>
  <si>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</si>
  <si>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</si>
  <si>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</si>
  <si>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</si>
  <si>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</si>
  <si>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</si>
  <si>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</si>
  <si>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</si>
  <si>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</si>
  <si>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</si>
  <si>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</si>
  <si>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</si>
  <si>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</si>
  <si>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</si>
  <si>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</si>
  <si>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</si>
  <si>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</si>
  <si>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</si>
  <si>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</si>
  <si>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</si>
  <si>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</si>
  <si>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</si>
  <si>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</si>
  <si>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</si>
  <si>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</si>
  <si>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</si>
  <si>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</si>
  <si>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</si>
  <si>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</si>
  <si>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</si>
  <si>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</si>
  <si>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</si>
  <si>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</si>
  <si>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</si>
  <si>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</si>
  <si>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</si>
  <si>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</si>
  <si>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</si>
  <si>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</si>
  <si>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</si>
  <si>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</si>
  <si>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</si>
  <si>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</si>
  <si>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</si>
  <si>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</si>
  <si>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</si>
  <si>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</si>
  <si>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</si>
  <si>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</si>
  <si>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</si>
  <si>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</si>
  <si>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</si>
  <si>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</si>
  <si>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</si>
  <si>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</si>
  <si>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</si>
  <si>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</si>
  <si>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</si>
  <si>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</si>
  <si>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</si>
  <si>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</si>
  <si>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</si>
  <si>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</si>
  <si>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</si>
  <si>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</si>
  <si>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</si>
  <si>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</si>
  <si>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</si>
  <si>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</si>
  <si>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</si>
  <si>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</si>
  <si>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</si>
  <si>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</si>
  <si>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</si>
  <si>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</si>
  <si>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</si>
  <si>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</si>
  <si>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</si>
  <si>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</si>
  <si>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</si>
  <si>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</si>
  <si>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</si>
  <si>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</si>
  <si>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</si>
  <si>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</si>
  <si>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</si>
  <si>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</si>
  <si>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</si>
  <si>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</si>
  <si>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</si>
  <si>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</si>
  <si>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</si>
  <si>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</si>
  <si>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</si>
  <si>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</si>
  <si>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</si>
  <si>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</si>
  <si>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</si>
  <si>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</si>
  <si>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</si>
  <si>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</si>
  <si>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</si>
  <si>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</si>
  <si>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</si>
  <si>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</si>
  <si>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</si>
  <si>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</si>
  <si>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</si>
  <si>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</si>
  <si>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</si>
  <si>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</si>
  <si>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</si>
  <si>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</si>
  <si>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</si>
  <si>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</si>
  <si>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</si>
  <si>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</si>
  <si>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</si>
  <si>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</si>
  <si>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</si>
  <si>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</si>
  <si>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</si>
  <si>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</si>
  <si>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</si>
  <si>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</si>
  <si>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</si>
  <si>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</si>
  <si>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</si>
  <si>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</si>
  <si>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</si>
  <si>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</si>
  <si>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</si>
  <si>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</si>
  <si>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</si>
  <si>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</si>
  <si>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</si>
  <si>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</si>
  <si>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</si>
  <si>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</si>
  <si>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</si>
  <si>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</si>
  <si>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</si>
  <si>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</si>
  <si>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</si>
  <si>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</si>
  <si>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</si>
  <si>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</si>
  <si>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</si>
  <si>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</si>
  <si>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</si>
  <si>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</si>
  <si>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</si>
  <si>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</si>
  <si>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</si>
  <si>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</si>
  <si>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</si>
  <si>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</si>
  <si>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</si>
  <si>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</si>
  <si>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</si>
  <si>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</si>
  <si>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</si>
  <si>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</si>
  <si>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</si>
  <si>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</si>
  <si>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</si>
  <si>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</si>
  <si>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</si>
  <si>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</si>
  <si>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</si>
  <si>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</si>
  <si>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</si>
  <si>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</si>
  <si>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</si>
  <si>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</si>
  <si>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</si>
  <si>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</si>
  <si>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</si>
  <si>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</si>
  <si>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</si>
  <si>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</si>
  <si>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</si>
  <si>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</si>
  <si>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</si>
  <si>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</si>
  <si>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</si>
  <si>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</si>
  <si>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</si>
  <si>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</si>
  <si>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</si>
  <si>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</si>
  <si>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</si>
  <si>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</si>
  <si>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</si>
  <si>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</si>
  <si>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</si>
  <si>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</si>
  <si>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</si>
  <si>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</si>
  <si>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</si>
  <si>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</si>
  <si>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</si>
  <si>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</si>
  <si>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</si>
  <si>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</si>
  <si>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</si>
  <si>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</si>
  <si>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</si>
  <si>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</si>
  <si>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</si>
  <si>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</si>
  <si>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</si>
  <si>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</si>
  <si>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</si>
  <si>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</si>
  <si>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</si>
  <si>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</si>
  <si>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</si>
  <si>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</si>
  <si>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</si>
  <si>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</si>
  <si>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</si>
  <si>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</si>
  <si>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</si>
  <si>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</si>
  <si>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</si>
  <si>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</si>
  <si>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</si>
  <si>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</si>
  <si>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</si>
  <si>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</si>
  <si>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</si>
  <si>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</si>
  <si>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</si>
  <si>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</si>
  <si>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</si>
  <si>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</si>
  <si>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</si>
  <si>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</si>
  <si>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</si>
  <si>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</si>
  <si>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</si>
  <si>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</si>
  <si>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</si>
  <si>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</si>
  <si>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</si>
  <si>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</si>
  <si>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</si>
  <si>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</si>
  <si>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</si>
  <si>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</si>
  <si>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</si>
  <si>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</si>
  <si>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</si>
  <si>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</si>
  <si>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</si>
  <si>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</si>
  <si>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</si>
  <si>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</si>
  <si>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</si>
  <si>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</si>
  <si>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</si>
  <si>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</si>
  <si>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</si>
  <si>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</si>
  <si>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</si>
  <si>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</si>
  <si>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</si>
  <si>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</si>
  <si>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</si>
  <si>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</si>
  <si>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</si>
  <si>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</si>
  <si>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</si>
  <si>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</si>
  <si>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</si>
  <si>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</si>
  <si>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</si>
  <si>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</si>
  <si>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</si>
  <si>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</si>
  <si>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</si>
  <si>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</si>
  <si>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</si>
  <si>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</si>
  <si>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</si>
  <si>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</si>
  <si>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</si>
  <si>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</si>
  <si>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</si>
  <si>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</si>
  <si>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</si>
  <si>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</si>
  <si>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</si>
  <si>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</si>
  <si>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</si>
  <si>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</si>
  <si>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</si>
  <si>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</si>
  <si>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</si>
  <si>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</si>
  <si>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</si>
  <si>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</si>
  <si>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</si>
  <si>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</si>
  <si>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</si>
  <si>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</si>
  <si>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</si>
  <si>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</si>
  <si>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</si>
  <si>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</si>
  <si>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</si>
  <si>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</si>
  <si>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</si>
  <si>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</si>
  <si>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</si>
  <si>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</si>
  <si>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</si>
  <si>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</si>
  <si>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</si>
  <si>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</si>
  <si>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</si>
  <si>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</si>
  <si>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</si>
  <si>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</si>
  <si>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</si>
  <si>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</si>
  <si>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</si>
  <si>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</si>
  <si>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</si>
  <si>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</si>
  <si>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</si>
  <si>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</si>
  <si>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</si>
  <si>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</si>
  <si>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</si>
  <si>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</si>
  <si>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</si>
  <si>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</si>
  <si>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</si>
  <si>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</si>
  <si>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</si>
  <si>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</si>
  <si>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</si>
  <si>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</si>
  <si>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</si>
  <si>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</si>
  <si>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</si>
  <si>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</si>
  <si>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</si>
  <si>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</si>
  <si>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</si>
  <si>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</si>
  <si>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</si>
  <si>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</si>
  <si>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</si>
  <si>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</si>
  <si>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</si>
  <si>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</si>
  <si>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</si>
  <si>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</si>
  <si>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</si>
  <si>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</si>
  <si>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</si>
  <si>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</si>
  <si>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</si>
  <si>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</si>
  <si>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</si>
  <si>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</si>
  <si>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</si>
  <si>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</si>
  <si>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</si>
  <si>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</si>
  <si>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</si>
  <si>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</si>
  <si>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</si>
  <si>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</si>
  <si>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</si>
  <si>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</si>
  <si>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</si>
  <si>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</si>
  <si>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</si>
  <si>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</si>
  <si>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</si>
  <si>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</si>
  <si>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</si>
  <si>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</si>
  <si>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</si>
  <si>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</si>
  <si>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</si>
  <si>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</si>
  <si>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</si>
  <si>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</si>
  <si>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</si>
  <si>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</si>
  <si>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</si>
  <si>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</si>
  <si>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</si>
  <si>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</si>
  <si>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</si>
  <si>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</si>
  <si>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</si>
  <si>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</si>
  <si>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</si>
  <si>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</si>
  <si>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</si>
  <si>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</si>
  <si>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</si>
  <si>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</si>
  <si>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</si>
  <si>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</si>
  <si>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</si>
  <si>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</si>
  <si>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</si>
  <si>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</si>
  <si>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</si>
  <si>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</si>
  <si>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</si>
  <si>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</si>
  <si>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</si>
  <si>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</si>
  <si>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</si>
  <si>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</si>
  <si>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</si>
  <si>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</si>
  <si>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</si>
  <si>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</si>
  <si>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</si>
  <si>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</si>
  <si>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</si>
  <si>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</si>
  <si>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</si>
  <si>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</si>
  <si>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</si>
  <si>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</si>
  <si>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</si>
  <si>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</si>
  <si>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</si>
  <si>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</si>
  <si>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</si>
  <si>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</si>
  <si>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</si>
  <si>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</si>
  <si>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</si>
  <si>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</si>
  <si>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</si>
  <si>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</si>
  <si>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</si>
  <si>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</si>
  <si>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</si>
  <si>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</si>
  <si>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</si>
  <si>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</si>
  <si>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</si>
  <si>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</si>
  <si>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</si>
  <si>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</si>
  <si>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</si>
  <si>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</si>
  <si>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</si>
  <si>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</si>
  <si>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</si>
  <si>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</si>
  <si>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</si>
  <si>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</si>
  <si>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</si>
  <si>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</si>
  <si>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</si>
  <si>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</si>
  <si>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</si>
  <si>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</si>
  <si>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</si>
  <si>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</si>
  <si>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</si>
  <si>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</si>
  <si>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</si>
  <si>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</si>
  <si>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</si>
  <si>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</si>
  <si>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</si>
  <si>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</si>
  <si>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</si>
  <si>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</si>
  <si>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</si>
  <si>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</si>
  <si>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</si>
  <si>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</si>
  <si>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</si>
  <si>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</si>
  <si>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</si>
  <si>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</si>
  <si>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</si>
  <si>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</si>
  <si>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</si>
  <si>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</si>
  <si>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</si>
  <si>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</si>
  <si>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</si>
  <si>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</si>
  <si>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</si>
  <si>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</si>
  <si>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</si>
  <si>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</si>
  <si>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</si>
  <si>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</si>
  <si>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</si>
  <si>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</si>
  <si>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</si>
  <si>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</si>
  <si>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</si>
  <si>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</si>
  <si>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</si>
  <si>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</si>
  <si>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</si>
  <si>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</si>
  <si>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</si>
  <si>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</si>
  <si>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</si>
  <si>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</si>
  <si>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</si>
  <si>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</si>
  <si>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</si>
  <si>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</si>
  <si>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</si>
  <si>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</si>
  <si>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</si>
  <si>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</si>
  <si>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</si>
  <si>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</si>
  <si>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</si>
  <si>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</si>
  <si>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</si>
  <si>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</si>
  <si>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</si>
  <si>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</si>
  <si>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</si>
  <si>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</si>
  <si>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</si>
  <si>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</si>
  <si>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</si>
  <si>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</si>
  <si>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</si>
  <si>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</si>
  <si>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</si>
  <si>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</si>
  <si>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</si>
  <si>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</si>
  <si>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</si>
  <si>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</si>
  <si>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</si>
  <si>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</si>
  <si>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</si>
  <si>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</si>
  <si>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</si>
  <si>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</si>
  <si>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</si>
  <si>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</si>
  <si>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</si>
  <si>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</si>
  <si>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</si>
  <si>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</si>
  <si>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</si>
  <si>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</si>
  <si>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</si>
  <si>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</si>
  <si>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</si>
  <si>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</si>
  <si>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</si>
  <si>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</si>
  <si>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</si>
  <si>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</si>
  <si>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</si>
  <si>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</si>
  <si>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</si>
  <si>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</si>
  <si>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</si>
  <si>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</si>
  <si>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</si>
  <si>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</si>
  <si>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</si>
  <si>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</si>
  <si>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</si>
  <si>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</si>
  <si>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</si>
  <si>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</si>
  <si>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</si>
  <si>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</si>
  <si>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</si>
  <si>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</si>
  <si>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</si>
  <si>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</si>
  <si>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</si>
  <si>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</si>
  <si>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</si>
  <si>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</si>
  <si>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</si>
  <si>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</si>
  <si>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</si>
  <si>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</si>
  <si>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</si>
  <si>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</si>
  <si>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</si>
  <si>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</si>
  <si>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</si>
  <si>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</si>
  <si>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</si>
  <si>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</si>
  <si>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</si>
  <si>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</si>
  <si>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</si>
  <si>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</si>
  <si>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</si>
  <si>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</si>
  <si>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</si>
  <si>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</si>
  <si>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</si>
  <si>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</si>
  <si>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</si>
  <si>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</si>
  <si>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</si>
  <si>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</si>
  <si>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</si>
  <si>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</si>
  <si>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</si>
  <si>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</si>
  <si>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</si>
  <si>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</si>
  <si>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</si>
  <si>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</si>
  <si>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</si>
  <si>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</si>
  <si>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</si>
  <si>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</si>
  <si>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</si>
  <si>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</si>
  <si>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</si>
  <si>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</si>
  <si>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</si>
  <si>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</si>
  <si>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</si>
  <si>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</si>
  <si>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</si>
  <si>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</si>
  <si>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</si>
  <si>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</si>
  <si>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</si>
  <si>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</si>
  <si>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</si>
  <si>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</si>
  <si>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</si>
  <si>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</si>
  <si>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</si>
  <si>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</si>
  <si>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</si>
  <si>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</si>
  <si>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</si>
  <si>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</si>
  <si>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</si>
  <si>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</si>
  <si>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</si>
  <si>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</si>
  <si>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</si>
  <si>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</si>
  <si>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</si>
  <si>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</si>
  <si>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</si>
  <si>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</si>
  <si>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</si>
  <si>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</si>
  <si>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</si>
  <si>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</si>
  <si>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</si>
  <si>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</si>
  <si>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</si>
  <si>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</si>
  <si>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</si>
  <si>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</si>
  <si>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</si>
  <si>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</si>
  <si>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</si>
  <si>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</si>
  <si>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</si>
  <si>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</si>
  <si>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</si>
  <si>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</si>
  <si>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</si>
  <si>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</si>
  <si>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</si>
  <si>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</si>
  <si>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</si>
  <si>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</si>
  <si>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</si>
  <si>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</si>
  <si>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</si>
  <si>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</si>
  <si>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</si>
  <si>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</si>
  <si>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</si>
  <si>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</si>
  <si>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</si>
  <si>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</si>
  <si>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</si>
  <si>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</si>
  <si>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</si>
  <si>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</si>
  <si>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</si>
  <si>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</si>
  <si>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</si>
  <si>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</si>
  <si>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</si>
  <si>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</si>
  <si>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</si>
  <si>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</si>
  <si>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</si>
  <si>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</si>
  <si>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</si>
  <si>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</si>
  <si>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</si>
  <si>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</si>
  <si>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</si>
  <si>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</si>
  <si>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</si>
  <si>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</si>
  <si>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</si>
  <si>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</si>
  <si>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</si>
  <si>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</si>
  <si>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</si>
  <si>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</si>
  <si>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</si>
  <si>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</si>
  <si>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</si>
  <si>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</si>
  <si>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</si>
  <si>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</si>
  <si>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</si>
  <si>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</si>
  <si>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</si>
  <si>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</si>
  <si>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</si>
  <si>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</si>
  <si>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</si>
  <si>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</si>
  <si>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</si>
  <si>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</si>
  <si>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</si>
  <si>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</si>
  <si>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</si>
  <si>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</si>
  <si>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</si>
  <si>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</si>
  <si>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</si>
  <si>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</si>
  <si>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</si>
  <si>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</si>
  <si>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</si>
  <si>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</si>
  <si>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</si>
  <si>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</si>
  <si>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</si>
  <si>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</si>
  <si>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</si>
  <si>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</si>
  <si>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</si>
  <si>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</si>
  <si>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</si>
  <si>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</si>
  <si>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</si>
  <si>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</si>
  <si>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</si>
  <si>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</si>
  <si>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</si>
  <si>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</si>
  <si>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</si>
  <si>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</si>
  <si>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</si>
  <si>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</si>
  <si>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</si>
  <si>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</si>
  <si>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</si>
  <si>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</si>
  <si>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</si>
  <si>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</si>
  <si>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</si>
  <si>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</si>
  <si>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</si>
  <si>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</si>
  <si>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</si>
  <si>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</si>
  <si>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</si>
  <si>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</si>
  <si>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</si>
  <si>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</si>
  <si>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</si>
  <si>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</si>
  <si>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</si>
  <si>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</si>
  <si>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</si>
  <si>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</si>
  <si>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</si>
  <si>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</si>
  <si>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</si>
  <si>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</si>
  <si>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</si>
  <si>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</si>
  <si>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</si>
  <si>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</si>
  <si>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</si>
  <si>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</si>
  <si>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</si>
  <si>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</si>
  <si>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</si>
  <si>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</si>
  <si>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</si>
  <si>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</si>
  <si>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</si>
  <si>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</si>
  <si>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</si>
  <si>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</si>
  <si>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</si>
  <si>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</si>
  <si>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</si>
  <si>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</si>
  <si>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</si>
  <si>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</si>
  <si>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</si>
  <si>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</si>
  <si>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</si>
  <si>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</si>
  <si>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</si>
  <si>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</si>
  <si>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</si>
  <si>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</si>
  <si>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</si>
  <si>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</si>
  <si>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</si>
  <si>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</si>
  <si>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</si>
  <si>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</si>
  <si>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</si>
  <si>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</si>
  <si>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</si>
  <si>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</si>
  <si>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</si>
  <si>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</si>
  <si>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</si>
  <si>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</si>
  <si>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</si>
  <si>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</si>
  <si>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</si>
  <si>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</si>
  <si>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</si>
  <si>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</si>
  <si>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</si>
  <si>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</si>
  <si>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</si>
  <si>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</si>
  <si>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</si>
  <si>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</si>
  <si>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</si>
  <si>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</si>
  <si>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</si>
  <si>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</si>
  <si>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</si>
  <si>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</si>
  <si>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</si>
  <si>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</si>
  <si>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</si>
  <si>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</si>
  <si>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</si>
  <si>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</si>
  <si>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</si>
  <si>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</si>
  <si>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</si>
  <si>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</si>
  <si>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</si>
  <si>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</si>
  <si>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</si>
  <si>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</si>
  <si>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</si>
  <si>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</si>
  <si>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</si>
  <si>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</si>
  <si>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</si>
  <si>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</si>
  <si>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</si>
  <si>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</si>
  <si>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</si>
  <si>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</si>
  <si>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</si>
  <si>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</si>
  <si>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</si>
  <si>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</si>
  <si>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</si>
  <si>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</si>
  <si>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</si>
  <si>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</si>
  <si>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</si>
  <si>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</si>
  <si>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</si>
  <si>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</si>
  <si>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</si>
  <si>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</si>
  <si>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</si>
  <si>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</si>
  <si>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</si>
  <si>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</si>
  <si>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</si>
  <si>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</si>
  <si>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</si>
  <si>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</si>
  <si>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</si>
  <si>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</si>
  <si>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</si>
  <si>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</si>
  <si>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</si>
  <si>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</si>
  <si>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</si>
  <si>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</si>
  <si>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</si>
  <si>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</si>
  <si>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</si>
  <si>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</si>
  <si>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</si>
  <si>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</si>
  <si>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</si>
  <si>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</si>
  <si>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</si>
  <si>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</si>
  <si>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</si>
  <si>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</si>
  <si>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</si>
  <si>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</si>
  <si>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</si>
  <si>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</si>
  <si>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</si>
  <si>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</si>
  <si>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</si>
  <si>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</si>
  <si>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</si>
  <si>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</si>
  <si>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</si>
  <si>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</si>
  <si>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</si>
  <si>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</si>
  <si>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</si>
  <si>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</si>
  <si>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</si>
  <si>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</si>
  <si>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</si>
  <si>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</si>
  <si>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</si>
  <si>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</si>
  <si>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</si>
  <si>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</si>
  <si>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</si>
  <si>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</si>
  <si>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</si>
  <si>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</si>
  <si>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</si>
  <si>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</si>
  <si>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</si>
  <si>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</si>
  <si>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</si>
  <si>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</si>
  <si>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</si>
  <si>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</si>
  <si>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</si>
  <si>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</si>
  <si>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</si>
  <si>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</si>
  <si>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</si>
  <si>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</si>
  <si>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</si>
  <si>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</si>
  <si>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</si>
  <si>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</si>
  <si>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</si>
  <si>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</si>
  <si>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</si>
  <si>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</si>
  <si>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</si>
  <si>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</si>
  <si>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</si>
  <si>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</si>
  <si>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</si>
  <si>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</si>
  <si>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</si>
  <si>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</si>
  <si>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</si>
  <si>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</si>
  <si>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</si>
  <si>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</si>
  <si>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</si>
  <si>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</si>
  <si>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</si>
  <si>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</si>
  <si>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</si>
  <si>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</si>
  <si>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</si>
  <si>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</si>
  <si>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</si>
  <si>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</si>
  <si>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</si>
  <si>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</si>
  <si>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</si>
  <si>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</si>
  <si>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</si>
  <si>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</si>
  <si>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</si>
  <si>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</si>
  <si>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</si>
  <si>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</si>
  <si>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</si>
  <si>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</si>
  <si>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</si>
  <si>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</si>
  <si>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</si>
  <si>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</si>
  <si>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</si>
  <si>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</si>
  <si>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</si>
  <si>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</si>
  <si>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</si>
  <si>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</si>
  <si>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</si>
  <si>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</si>
  <si>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</si>
  <si>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</si>
  <si>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</si>
  <si>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</si>
  <si>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</si>
  <si>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</si>
  <si>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</si>
  <si>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</si>
  <si>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</si>
  <si>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</si>
  <si>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</si>
  <si>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</si>
  <si>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</si>
  <si>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</si>
  <si>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</si>
  <si>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</si>
  <si>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</si>
  <si>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</si>
  <si>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</si>
  <si>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</si>
  <si>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</si>
  <si>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</si>
  <si>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</si>
  <si>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</si>
  <si>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</si>
  <si>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</si>
  <si>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</si>
  <si>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</si>
  <si>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</si>
  <si>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</si>
  <si>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</si>
  <si>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</si>
  <si>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</si>
  <si>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</si>
  <si>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</si>
  <si>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</si>
  <si>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</si>
  <si>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</si>
  <si>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</si>
  <si>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</si>
  <si>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</si>
  <si>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</si>
  <si>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</si>
  <si>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</si>
  <si>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</si>
  <si>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</si>
  <si>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</si>
  <si>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</si>
  <si>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</si>
  <si>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</si>
  <si>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</si>
  <si>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</si>
  <si>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</si>
  <si>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</si>
  <si>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</si>
  <si>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</si>
  <si>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</si>
  <si>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</si>
  <si>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</si>
  <si>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</si>
  <si>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</si>
  <si>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</si>
  <si>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</si>
  <si>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</si>
  <si>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</si>
  <si>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</si>
  <si>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</si>
  <si>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</si>
  <si>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</si>
  <si>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</si>
  <si>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</si>
  <si>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</si>
  <si>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</si>
  <si>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</si>
  <si>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</si>
  <si>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</si>
  <si>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</si>
  <si>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</si>
  <si>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</si>
  <si>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</si>
  <si>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</si>
  <si>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</si>
  <si>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</si>
  <si>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</si>
  <si>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</si>
  <si>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</si>
  <si>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</si>
  <si>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</si>
  <si>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</si>
  <si>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</si>
  <si>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</si>
  <si>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</si>
  <si>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</si>
  <si>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</si>
  <si>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</si>
  <si>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</si>
  <si>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</si>
  <si>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</si>
  <si>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</si>
  <si>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</si>
  <si>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</si>
  <si>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</si>
  <si>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</si>
  <si>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</si>
  <si>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</si>
  <si>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</si>
  <si>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</si>
  <si>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</si>
  <si>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</si>
  <si>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</si>
  <si>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</si>
  <si>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</si>
  <si>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</si>
  <si>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</si>
  <si>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</si>
  <si>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</si>
  <si>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</si>
  <si>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</si>
  <si>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</si>
  <si>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</si>
  <si>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</si>
  <si>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</si>
  <si>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</si>
  <si>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</si>
  <si>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</si>
  <si>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</si>
  <si>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</si>
  <si>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</si>
  <si>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</si>
  <si>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</si>
  <si>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</si>
  <si>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</si>
  <si>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</si>
  <si>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</si>
  <si>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</si>
  <si>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</si>
  <si>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</si>
  <si>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</si>
  <si>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</si>
  <si>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</si>
  <si>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</si>
  <si>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</si>
  <si>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</si>
  <si>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</si>
  <si>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</si>
  <si>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</si>
  <si>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</si>
  <si>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</si>
  <si>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</si>
  <si>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</si>
  <si>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</si>
  <si>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</si>
  <si>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</si>
  <si>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</si>
  <si>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</si>
  <si>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</si>
  <si>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</si>
  <si>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</si>
  <si>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</si>
  <si>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</si>
  <si>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</si>
  <si>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</si>
  <si>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</si>
  <si>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</si>
  <si>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</si>
  <si>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</si>
  <si>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</si>
  <si>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</si>
  <si>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</si>
  <si>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</si>
  <si>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</si>
  <si>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</si>
  <si>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</si>
  <si>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</si>
  <si>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</si>
  <si>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</si>
  <si>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</si>
  <si>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</si>
  <si>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</si>
  <si>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</si>
  <si>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</si>
  <si>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</si>
  <si>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</si>
  <si>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</si>
  <si>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</si>
  <si>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</si>
  <si>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</si>
  <si>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</si>
  <si>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</si>
  <si>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</si>
  <si>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</si>
  <si>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</si>
  <si>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</si>
  <si>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</si>
  <si>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</si>
  <si>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</si>
  <si>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</si>
  <si>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</si>
  <si>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</si>
  <si>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</si>
  <si>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</si>
  <si>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</si>
  <si>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</si>
  <si>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</si>
  <si>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</si>
  <si>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</si>
  <si>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</si>
  <si>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</si>
  <si>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</si>
  <si>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</si>
  <si>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</si>
  <si>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</si>
  <si>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</si>
  <si>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</si>
  <si>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</si>
  <si>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</si>
  <si>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</si>
  <si>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</si>
  <si>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</si>
  <si>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</si>
  <si>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</si>
  <si>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</si>
  <si>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</si>
  <si>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</si>
  <si>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</si>
  <si>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</si>
  <si>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</si>
  <si>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</si>
  <si>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</si>
  <si>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</si>
  <si>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</si>
  <si>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</si>
  <si>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</si>
  <si>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</si>
  <si>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</si>
  <si>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</si>
  <si>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</si>
  <si>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</si>
  <si>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</si>
  <si>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</si>
  <si>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</si>
  <si>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</si>
  <si>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</si>
  <si>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</si>
  <si>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</si>
  <si>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</si>
  <si>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</si>
  <si>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</si>
  <si>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</si>
  <si>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</si>
  <si>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</si>
  <si>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</si>
  <si>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</si>
  <si>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</si>
  <si>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</si>
  <si>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</si>
  <si>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</si>
  <si>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</si>
  <si>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</si>
  <si>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</si>
  <si>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</si>
  <si>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</si>
  <si>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</si>
  <si>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</si>
  <si>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</si>
  <si>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</si>
  <si>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</si>
  <si>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</si>
  <si>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</si>
  <si>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</si>
  <si>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</si>
  <si>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</si>
  <si>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</si>
  <si>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</si>
  <si>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</si>
  <si>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</si>
  <si>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</si>
  <si>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</si>
  <si>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</si>
  <si>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</si>
  <si>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</si>
  <si>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</si>
  <si>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</si>
  <si>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</si>
  <si>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</si>
  <si>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</si>
  <si>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</si>
  <si>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</si>
  <si>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</si>
  <si>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</si>
  <si>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</si>
  <si>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</si>
  <si>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</si>
  <si>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</si>
  <si>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</si>
  <si>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</si>
  <si>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</si>
  <si>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</si>
  <si>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</si>
  <si>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</si>
  <si>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</si>
  <si>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</si>
  <si>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</si>
  <si>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</si>
  <si>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</si>
  <si>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</si>
  <si>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</si>
  <si>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</si>
  <si>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</si>
  <si>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</si>
  <si>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</si>
  <si>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</si>
  <si>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</si>
  <si>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</si>
  <si>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</si>
  <si>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</si>
  <si>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</si>
  <si>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</si>
  <si>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</si>
  <si>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</si>
  <si>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</si>
  <si>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</si>
  <si>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</si>
  <si>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</si>
  <si>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</si>
  <si>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</si>
  <si>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</si>
  <si>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</si>
  <si>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</si>
  <si>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</si>
  <si>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</si>
  <si>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</si>
  <si>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</si>
  <si>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</si>
  <si>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</si>
  <si>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</si>
  <si>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</si>
  <si>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</si>
  <si>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</si>
  <si>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</si>
  <si>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</si>
  <si>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</si>
  <si>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</si>
  <si>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</si>
  <si>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</si>
  <si>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</si>
  <si>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</si>
  <si>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</si>
  <si>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</si>
  <si>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</si>
  <si>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</si>
  <si>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</si>
  <si>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</si>
  <si>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</si>
  <si>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</si>
  <si>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</si>
  <si>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</si>
  <si>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</si>
  <si>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</si>
  <si>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</si>
  <si>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</si>
  <si>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</si>
  <si>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</si>
  <si>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</si>
  <si>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</si>
  <si>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</si>
  <si>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</si>
  <si>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</si>
  <si>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</si>
  <si>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</si>
  <si>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</si>
  <si>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</si>
  <si>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</si>
  <si>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</si>
  <si>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</si>
  <si>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</si>
  <si>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</si>
  <si>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</si>
  <si>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</si>
  <si>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</si>
  <si>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</si>
  <si>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</si>
  <si>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</si>
  <si>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</si>
  <si>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</si>
  <si>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</si>
  <si>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</si>
  <si>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</si>
  <si>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</si>
  <si>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</si>
  <si>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</si>
  <si>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</si>
  <si>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</si>
  <si>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</si>
  <si>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</si>
  <si>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</si>
  <si>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</si>
  <si>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</si>
  <si>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</si>
  <si>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</si>
  <si>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</si>
  <si>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</si>
  <si>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</si>
  <si>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</si>
  <si>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</si>
  <si>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</si>
  <si>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</si>
  <si>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</si>
  <si>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</si>
  <si>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</si>
  <si>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</si>
  <si>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</si>
  <si>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</si>
  <si>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</si>
  <si>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</si>
  <si>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</si>
  <si>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</si>
  <si>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</si>
  <si>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</si>
  <si>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</si>
  <si>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</si>
  <si>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</si>
  <si>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</si>
  <si>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</si>
  <si>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</si>
  <si>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</si>
  <si>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</si>
  <si>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</si>
  <si>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</si>
  <si>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</si>
  <si>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</si>
  <si>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</si>
  <si>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</si>
  <si>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</si>
  <si>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</si>
  <si>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</si>
  <si>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</si>
  <si>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</si>
  <si>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</si>
  <si>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</si>
  <si>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</si>
  <si>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</si>
  <si>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</si>
  <si>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</si>
  <si>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</si>
  <si>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</si>
  <si>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</si>
  <si>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</si>
  <si>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</si>
  <si>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</si>
  <si>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</si>
  <si>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</si>
  <si>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</si>
  <si>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</si>
  <si>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</si>
  <si>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</si>
  <si>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</si>
  <si>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</si>
  <si>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</si>
  <si>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</si>
  <si>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</si>
  <si>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</si>
  <si>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</si>
  <si>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</si>
  <si>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</si>
  <si>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</si>
  <si>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</si>
  <si>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</si>
  <si>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</si>
  <si>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</si>
  <si>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</si>
  <si>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</si>
  <si>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</si>
  <si>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</si>
  <si>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</si>
  <si>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</si>
  <si>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</si>
  <si>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</si>
  <si>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</si>
  <si>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</si>
  <si>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</si>
  <si>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</si>
  <si>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</si>
  <si>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</si>
  <si>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</si>
  <si>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</si>
  <si>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</si>
  <si>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</si>
  <si>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</si>
  <si>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</si>
  <si>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</si>
  <si>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</si>
  <si>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</si>
  <si>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</si>
  <si>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</si>
  <si>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</si>
  <si>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</si>
  <si>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</si>
  <si>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</si>
  <si>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</si>
  <si>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</si>
  <si>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</si>
  <si>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</si>
  <si>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</si>
  <si>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</si>
  <si>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</si>
  <si>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</si>
  <si>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</si>
  <si>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</si>
  <si>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</si>
  <si>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</si>
  <si>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</si>
  <si>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</si>
  <si>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</si>
  <si>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</si>
  <si>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</si>
  <si>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</si>
  <si>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</si>
  <si>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</si>
  <si>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</si>
  <si>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</si>
  <si>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</si>
  <si>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</si>
  <si>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</si>
  <si>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</si>
  <si>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</si>
  <si>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</si>
  <si>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</si>
  <si>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</si>
  <si>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</si>
  <si>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</si>
  <si>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</si>
  <si>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</si>
  <si>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</si>
  <si>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</si>
  <si>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</si>
  <si>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</si>
  <si>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</si>
  <si>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</si>
  <si>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</si>
  <si>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</si>
  <si>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</si>
  <si>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</si>
  <si>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</si>
  <si>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</si>
  <si>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</si>
  <si>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</si>
  <si>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</si>
  <si>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</si>
  <si>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</si>
  <si>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</si>
  <si>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</si>
  <si>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</si>
  <si>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</si>
  <si>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</si>
  <si>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</si>
  <si>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</si>
  <si>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</si>
  <si>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</si>
  <si>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</si>
  <si>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</si>
  <si>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</si>
  <si>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</si>
  <si>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</si>
  <si>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</si>
  <si>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</si>
  <si>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</si>
  <si>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</si>
  <si>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</si>
  <si>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</si>
  <si>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</si>
  <si>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</si>
  <si>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</si>
  <si>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</si>
  <si>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</si>
  <si>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</si>
  <si>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</si>
  <si>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</si>
  <si>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</si>
  <si>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</si>
  <si>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</si>
  <si>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</si>
  <si>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</si>
  <si>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</si>
  <si>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</si>
  <si>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</si>
  <si>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</si>
  <si>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</si>
  <si>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</si>
  <si>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</si>
  <si>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</si>
  <si>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</si>
  <si>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</si>
  <si>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</si>
  <si>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</si>
  <si>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</si>
  <si>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</si>
  <si>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</si>
  <si>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</si>
  <si>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</si>
  <si>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</si>
  <si>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</si>
  <si>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</si>
  <si>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</si>
  <si>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</si>
  <si>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</si>
  <si>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</si>
  <si>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</si>
  <si>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</si>
  <si>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</si>
  <si>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</si>
  <si>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</si>
  <si>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</si>
  <si>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</si>
  <si>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</si>
  <si>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</si>
  <si>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</si>
  <si>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</si>
  <si>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</si>
  <si>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</si>
  <si>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</si>
  <si>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</si>
  <si>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</si>
  <si>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</si>
  <si>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</si>
  <si>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</si>
  <si>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</si>
  <si>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</si>
  <si>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</si>
  <si>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</si>
  <si>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</si>
  <si>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</si>
  <si>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</si>
  <si>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</si>
  <si>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</si>
  <si>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</si>
  <si>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</si>
  <si>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</si>
  <si>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</si>
  <si>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</si>
  <si>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</si>
  <si>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</si>
  <si>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</si>
  <si>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</si>
  <si>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</si>
  <si>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</si>
  <si>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</si>
  <si>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</si>
  <si>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</si>
  <si>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</si>
  <si>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</si>
  <si>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</si>
  <si>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</si>
  <si>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</si>
  <si>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</si>
  <si>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</si>
  <si>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</si>
  <si>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</si>
  <si>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</si>
  <si>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</si>
  <si>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</si>
  <si>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</si>
  <si>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</si>
  <si>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</si>
  <si>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</si>
  <si>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</si>
  <si>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</si>
  <si>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</si>
  <si>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</si>
  <si>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</si>
  <si>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</si>
  <si>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</si>
  <si>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</si>
  <si>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</si>
  <si>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</si>
  <si>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</si>
  <si>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</si>
  <si>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</si>
  <si>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</si>
  <si>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</si>
  <si>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</si>
  <si>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</si>
  <si>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</si>
  <si>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</si>
  <si>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</si>
  <si>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</si>
  <si>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</si>
  <si>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</si>
  <si>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</si>
  <si>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</si>
  <si>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</si>
  <si>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</si>
  <si>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</si>
  <si>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</si>
  <si>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</si>
  <si>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</si>
  <si>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</si>
  <si>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</si>
  <si>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</si>
  <si>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</si>
  <si>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</si>
  <si>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</si>
  <si>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</si>
  <si>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</si>
  <si>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</si>
  <si>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</si>
  <si>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</si>
  <si>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</si>
  <si>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</si>
  <si>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</si>
  <si>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</si>
  <si>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</si>
  <si>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</si>
  <si>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</si>
  <si>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</si>
  <si>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</si>
  <si>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</si>
  <si>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</si>
  <si>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</si>
  <si>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</si>
  <si>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</si>
  <si>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</si>
  <si>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</si>
  <si>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</si>
  <si>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</si>
  <si>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</si>
  <si>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</si>
  <si>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</si>
  <si>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</si>
  <si>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</si>
  <si>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</si>
  <si>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</si>
  <si>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</si>
  <si>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</si>
  <si>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</si>
  <si>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</si>
  <si>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</si>
  <si>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</si>
  <si>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</si>
  <si>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</si>
  <si>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</si>
  <si>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</si>
  <si>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</si>
  <si>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</si>
  <si>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</si>
  <si>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</si>
  <si>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</si>
  <si>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</si>
  <si>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</si>
  <si>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</si>
  <si>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</si>
  <si>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</si>
  <si>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</si>
  <si>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</si>
  <si>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</si>
  <si>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</si>
  <si>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</si>
  <si>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</si>
  <si>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</si>
  <si>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</si>
  <si>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</si>
  <si>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</si>
  <si>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</si>
  <si>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</si>
  <si>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</si>
  <si>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</si>
  <si>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</si>
  <si>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</si>
  <si>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</si>
  <si>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</si>
  <si>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</si>
  <si>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</si>
  <si>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</si>
  <si>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</si>
  <si>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</si>
  <si>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</si>
  <si>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</si>
  <si>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</si>
  <si>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</si>
  <si>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</si>
  <si>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</si>
  <si>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</si>
  <si>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</si>
  <si>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</si>
  <si>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</si>
  <si>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</si>
  <si>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</si>
  <si>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</si>
  <si>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</si>
  <si>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</si>
  <si>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</si>
  <si>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</si>
  <si>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</si>
  <si>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</si>
  <si>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</si>
  <si>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</si>
  <si>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</si>
  <si>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</si>
  <si>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</si>
  <si>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</si>
  <si>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</si>
  <si>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</si>
  <si>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</si>
  <si>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</si>
  <si>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</si>
  <si>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</si>
  <si>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</si>
  <si>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</si>
  <si>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</si>
  <si>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</si>
  <si>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</si>
  <si>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</si>
  <si>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</si>
  <si>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</si>
  <si>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</si>
  <si>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</si>
  <si>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</si>
  <si>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</si>
  <si>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</si>
  <si>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</si>
  <si>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</si>
  <si>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</si>
  <si>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</si>
  <si>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</si>
  <si>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</si>
  <si>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</si>
  <si>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</si>
  <si>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</si>
  <si>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</si>
  <si>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</si>
  <si>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</si>
  <si>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</si>
  <si>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</si>
  <si>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</si>
  <si>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</si>
  <si>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</si>
  <si>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</si>
  <si>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</si>
  <si>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</si>
  <si>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</si>
  <si>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</si>
  <si>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</si>
  <si>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</si>
  <si>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</si>
  <si>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</si>
  <si>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</si>
  <si>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</si>
  <si>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</si>
  <si>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</si>
  <si>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</si>
  <si>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</si>
  <si>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</si>
  <si>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</si>
  <si>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</si>
  <si>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</si>
  <si>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</si>
  <si>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</si>
  <si>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</si>
  <si>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</si>
  <si>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</si>
  <si>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</si>
  <si>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</si>
  <si>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</si>
  <si>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</si>
  <si>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</si>
  <si>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</si>
  <si>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</si>
  <si>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</si>
  <si>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</si>
  <si>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</si>
  <si>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</si>
  <si>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</si>
  <si>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</si>
  <si>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</si>
  <si>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</si>
  <si>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</si>
  <si>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</si>
  <si>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</si>
  <si>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</si>
  <si>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</si>
  <si>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</si>
  <si>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</si>
  <si>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</si>
  <si>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</si>
  <si>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</si>
  <si>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</si>
  <si>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</si>
  <si>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</si>
  <si>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</si>
  <si>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</si>
  <si>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</si>
  <si>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</si>
  <si>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</si>
  <si>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</si>
  <si>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</si>
  <si>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</si>
  <si>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</si>
  <si>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</si>
  <si>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</si>
  <si>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</si>
  <si>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</si>
  <si>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</si>
  <si>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</si>
  <si>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</si>
  <si>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</si>
  <si>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</si>
  <si>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</si>
  <si>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</si>
  <si>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</si>
  <si>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</si>
  <si>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</si>
  <si>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</si>
  <si>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</si>
  <si>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</si>
  <si>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</si>
  <si>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</si>
  <si>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</si>
  <si>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</si>
  <si>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</si>
  <si>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</si>
  <si>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</si>
  <si>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</si>
  <si>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</si>
  <si>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</si>
  <si>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</si>
  <si>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</si>
  <si>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</si>
  <si>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</si>
  <si>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</si>
  <si>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</si>
  <si>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</si>
  <si>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</si>
  <si>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</si>
  <si>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</si>
  <si>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</si>
  <si>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</si>
  <si>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</si>
  <si>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</si>
  <si>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</si>
  <si>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</si>
  <si>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</si>
  <si>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</si>
  <si>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</si>
  <si>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</si>
  <si>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</si>
  <si>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</si>
  <si>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</si>
  <si>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</si>
  <si>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</si>
  <si>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</si>
  <si>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</si>
  <si>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</si>
  <si>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</si>
  <si>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</si>
  <si>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</si>
  <si>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</si>
  <si>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</si>
  <si>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</si>
  <si>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</si>
  <si>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</si>
  <si>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</si>
  <si>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</si>
  <si>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</si>
  <si>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</si>
  <si>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</si>
  <si>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</si>
  <si>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</si>
  <si>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</si>
  <si>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</si>
  <si>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</si>
  <si>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</si>
  <si>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</si>
  <si>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</si>
  <si>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</si>
  <si>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</si>
  <si>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</si>
  <si>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</si>
  <si>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</si>
  <si>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</si>
  <si>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</si>
  <si>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</si>
  <si>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</si>
  <si>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</si>
  <si>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</si>
  <si>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</si>
  <si>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</si>
  <si>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</si>
  <si>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</si>
  <si>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</si>
  <si>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</si>
  <si>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</si>
  <si>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</si>
  <si>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</si>
  <si>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</si>
  <si>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</si>
  <si>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</si>
  <si>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</si>
  <si>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</si>
  <si>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</si>
  <si>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</si>
  <si>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</si>
  <si>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</si>
  <si>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</si>
  <si>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</si>
  <si>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</si>
  <si>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</si>
  <si>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</si>
  <si>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</si>
  <si>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</si>
  <si>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</si>
  <si>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</si>
  <si>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</si>
  <si>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</si>
  <si>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</si>
  <si>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</si>
  <si>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</si>
  <si>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</si>
  <si>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</si>
  <si>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</si>
  <si>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</si>
  <si>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</si>
  <si>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</si>
  <si>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</si>
  <si>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</si>
  <si>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</si>
  <si>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</si>
  <si>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</si>
  <si>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</si>
  <si>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</si>
  <si>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</si>
  <si>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</si>
  <si>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</si>
  <si>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</si>
  <si>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</si>
  <si>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</si>
  <si>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</si>
  <si>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</si>
  <si>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</si>
  <si>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</si>
  <si>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</si>
  <si>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</si>
  <si>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</si>
  <si>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</si>
  <si>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</si>
  <si>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</si>
  <si>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</si>
  <si>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</si>
  <si>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</si>
  <si>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</si>
  <si>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</si>
  <si>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</si>
  <si>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</si>
  <si>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</si>
  <si>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</si>
  <si>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</si>
  <si>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</si>
  <si>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</si>
  <si>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</si>
  <si>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</si>
  <si>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</si>
  <si>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</si>
  <si>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</si>
  <si>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</si>
  <si>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</si>
  <si>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</si>
  <si>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</si>
  <si>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</si>
  <si>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</si>
  <si>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</si>
  <si>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</si>
  <si>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</si>
  <si>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</si>
  <si>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</si>
  <si>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</si>
  <si>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</si>
  <si>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</si>
  <si>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</si>
  <si>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</si>
  <si>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</si>
  <si>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</si>
  <si>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</si>
  <si>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</si>
  <si>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</si>
  <si>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</si>
  <si>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</si>
  <si>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</si>
  <si>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</si>
  <si>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</si>
  <si>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</si>
  <si>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</si>
  <si>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</si>
  <si>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</si>
  <si>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</si>
  <si>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</si>
  <si>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</si>
  <si>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</si>
  <si>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</si>
  <si>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</si>
  <si>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</si>
  <si>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</si>
  <si>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</si>
  <si>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</si>
  <si>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</si>
  <si>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</si>
  <si>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</si>
  <si>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</si>
  <si>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</si>
  <si>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</si>
  <si>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</si>
  <si>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</si>
  <si>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</si>
  <si>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</si>
  <si>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</si>
  <si>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</si>
  <si>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</si>
  <si>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</si>
  <si>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</si>
  <si>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</si>
  <si>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</si>
  <si>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</si>
  <si>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</si>
  <si>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</si>
  <si>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</si>
  <si>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</si>
  <si>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</si>
  <si>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</si>
  <si>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</si>
  <si>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</si>
  <si>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</si>
  <si>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</si>
  <si>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</si>
  <si>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</si>
  <si>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</si>
  <si>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</si>
  <si>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</si>
  <si>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</si>
  <si>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</si>
  <si>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</si>
  <si>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</si>
  <si>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</si>
  <si>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</si>
  <si>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</si>
  <si>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</si>
  <si>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</si>
  <si>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</si>
  <si>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</si>
  <si>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</si>
  <si>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</si>
  <si>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</si>
  <si>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</si>
  <si>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</si>
  <si>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</si>
  <si>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</si>
  <si>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</si>
  <si>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</si>
  <si>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</si>
  <si>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</si>
  <si>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</si>
  <si>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</si>
  <si>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</si>
  <si>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</si>
  <si>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</si>
  <si>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</si>
  <si>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</si>
  <si>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</si>
  <si>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</si>
  <si>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</si>
  <si>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</si>
  <si>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</si>
  <si>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</si>
  <si>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</si>
  <si>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</si>
  <si>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</si>
  <si>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</si>
  <si>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</si>
  <si>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</si>
  <si>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</si>
  <si>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</si>
  <si>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</si>
  <si>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</si>
  <si>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</si>
  <si>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</si>
  <si>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</si>
  <si>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</si>
  <si>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</si>
  <si>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</si>
  <si>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</si>
  <si>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</si>
  <si>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</si>
  <si>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</si>
  <si>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</si>
  <si>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</si>
  <si>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</si>
  <si>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</si>
  <si>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</si>
  <si>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</si>
  <si>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</si>
  <si>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</si>
  <si>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</si>
  <si>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</si>
  <si>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</si>
  <si>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</si>
  <si>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</si>
  <si>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</si>
  <si>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</si>
  <si>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</si>
  <si>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</si>
  <si>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</si>
  <si>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</si>
  <si>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</si>
  <si>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</si>
  <si>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</si>
  <si>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</si>
  <si>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</si>
  <si>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</si>
  <si>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</si>
  <si>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</si>
  <si>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</si>
  <si>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</si>
  <si>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</si>
  <si>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</si>
  <si>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</si>
  <si>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</si>
  <si>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</si>
  <si>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</si>
  <si>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</si>
  <si>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</si>
  <si>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</si>
  <si>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</si>
  <si>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</si>
  <si>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</si>
  <si>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</si>
  <si>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</si>
  <si>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</si>
  <si>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</si>
  <si>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</si>
  <si>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</si>
  <si>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</si>
  <si>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</si>
  <si>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</si>
  <si>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</si>
  <si>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</si>
  <si>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</si>
  <si>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</si>
  <si>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</si>
  <si>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</si>
  <si>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</si>
  <si>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</si>
  <si>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</si>
  <si>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</si>
  <si>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</si>
  <si>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</si>
  <si>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</si>
  <si>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</si>
  <si>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</si>
  <si>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</si>
  <si>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</si>
  <si>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</si>
  <si>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</si>
  <si>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</si>
  <si>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</si>
  <si>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</si>
  <si>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</si>
  <si>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</si>
  <si>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</si>
  <si>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</si>
  <si>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</si>
  <si>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</si>
  <si>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</si>
  <si>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</si>
  <si>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</si>
  <si>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</si>
  <si>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</si>
  <si>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</si>
  <si>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</si>
  <si>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</si>
  <si>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</si>
  <si>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</si>
  <si>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</si>
  <si>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</si>
  <si>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</si>
  <si>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</si>
  <si>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</si>
  <si>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</si>
  <si>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</si>
  <si>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</si>
  <si>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</si>
  <si>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</si>
  <si>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</si>
  <si>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</si>
  <si>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</si>
  <si>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</si>
  <si>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</si>
  <si>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</si>
  <si>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</si>
  <si>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</si>
  <si>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</si>
  <si>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</si>
  <si>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</si>
  <si>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</si>
  <si>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</si>
  <si>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</si>
  <si>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</si>
  <si>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</si>
  <si>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</si>
  <si>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</si>
  <si>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</si>
  <si>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</si>
  <si>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</si>
  <si>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</si>
  <si>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</si>
  <si>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</si>
  <si>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</si>
  <si>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</si>
  <si>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</si>
  <si>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</si>
  <si>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</si>
  <si>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</si>
  <si>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</si>
  <si>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</si>
  <si>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</si>
  <si>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</si>
  <si>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</si>
  <si>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</si>
  <si>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</si>
  <si>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</si>
  <si>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</si>
  <si>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</si>
  <si>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</si>
  <si>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</si>
  <si>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</si>
  <si>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</si>
  <si>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</si>
  <si>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</si>
  <si>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</si>
  <si>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</si>
  <si>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</si>
  <si>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</si>
  <si>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</si>
  <si>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</si>
  <si>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</si>
  <si>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</si>
  <si>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</si>
  <si>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</si>
  <si>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</si>
  <si>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</si>
  <si>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</si>
  <si>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</si>
  <si>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</si>
  <si>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</si>
  <si>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</si>
  <si>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</si>
  <si>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</si>
  <si>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</si>
  <si>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</si>
  <si>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</si>
  <si>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</si>
  <si>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</si>
  <si>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</si>
  <si>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</si>
  <si>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</si>
  <si>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</si>
  <si>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</si>
  <si>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</si>
  <si>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</si>
  <si>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</si>
  <si>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</si>
  <si>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</si>
  <si>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</si>
  <si>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</si>
  <si>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</si>
  <si>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</si>
  <si>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</si>
  <si>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</si>
  <si>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</si>
  <si>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</si>
  <si>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</si>
  <si>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</si>
  <si>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</si>
  <si>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</si>
  <si>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</si>
  <si>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</si>
  <si>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</si>
  <si>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</si>
  <si>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</si>
  <si>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</si>
  <si>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</si>
  <si>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</si>
  <si>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</si>
  <si>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</si>
  <si>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</si>
  <si>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</si>
  <si>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</si>
  <si>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</si>
  <si>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</si>
  <si>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</si>
  <si>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</si>
  <si>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</si>
  <si>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</si>
  <si>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</si>
  <si>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</si>
  <si>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</si>
  <si>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</si>
  <si>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</si>
  <si>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</si>
  <si>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</si>
  <si>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</si>
  <si>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</si>
  <si>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</si>
  <si>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</si>
  <si>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</si>
  <si>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</si>
  <si>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</si>
  <si>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</si>
  <si>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</si>
  <si>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</si>
  <si>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</si>
  <si>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</si>
  <si>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</si>
  <si>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</si>
  <si>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</si>
  <si>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</si>
  <si>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</si>
  <si>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</si>
  <si>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</si>
  <si>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</si>
  <si>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</si>
  <si>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</si>
  <si>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</si>
  <si>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</si>
  <si>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</si>
  <si>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</si>
  <si>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</si>
  <si>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</si>
  <si>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</si>
  <si>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</si>
  <si>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</si>
  <si>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</si>
  <si>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</si>
  <si>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</si>
  <si>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</si>
  <si>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</si>
  <si>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</si>
  <si>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</si>
  <si>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</si>
  <si>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</si>
  <si>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</si>
  <si>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</si>
  <si>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</si>
  <si>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</si>
  <si>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</si>
  <si>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</si>
  <si>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</si>
  <si>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</si>
  <si>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</si>
  <si>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</si>
  <si>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</si>
  <si>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</si>
  <si>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</si>
  <si>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</si>
  <si>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</si>
  <si>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</si>
  <si>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</si>
  <si>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</si>
  <si>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</si>
  <si>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</si>
  <si>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</si>
  <si>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</si>
  <si>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</si>
  <si>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</si>
  <si>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</si>
  <si>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</si>
  <si>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</si>
  <si>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</si>
  <si>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</si>
  <si>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</si>
  <si>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</si>
  <si>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</si>
  <si>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</si>
  <si>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</si>
  <si>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</si>
  <si>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</si>
  <si>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</si>
  <si>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</si>
  <si>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</si>
  <si>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</si>
  <si>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</si>
  <si>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</si>
  <si>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</si>
  <si>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</si>
  <si>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</si>
  <si>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</si>
  <si>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</si>
  <si>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</si>
  <si>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</si>
  <si>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</si>
  <si>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</si>
  <si>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</si>
  <si>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</si>
  <si>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</si>
  <si>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</si>
  <si>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</si>
  <si>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</si>
  <si>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</si>
  <si>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</si>
  <si>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</si>
  <si>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</si>
  <si>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</si>
  <si>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</si>
  <si>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</si>
  <si>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</si>
  <si>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</si>
  <si>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</si>
  <si>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</si>
  <si>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</si>
  <si>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</si>
  <si>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</si>
  <si>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</si>
  <si>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</si>
  <si>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</si>
  <si>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</si>
  <si>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</si>
  <si>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</si>
  <si>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</si>
  <si>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</si>
  <si>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</si>
  <si>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</si>
  <si>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</si>
  <si>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</si>
  <si>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</si>
  <si>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</si>
  <si>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</si>
  <si>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</si>
  <si>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</si>
  <si>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</si>
  <si>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</si>
  <si>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</si>
  <si>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</si>
  <si>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</si>
  <si>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</si>
  <si>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</si>
  <si>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</si>
  <si>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</si>
  <si>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</si>
  <si>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</si>
  <si>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</si>
  <si>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</si>
  <si>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</si>
  <si>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</si>
  <si>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</si>
  <si>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</si>
  <si>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</si>
  <si>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</si>
  <si>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</si>
  <si>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</si>
  <si>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</si>
  <si>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</si>
  <si>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</si>
  <si>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</si>
  <si>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</si>
  <si>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</si>
  <si>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</si>
  <si>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</si>
  <si>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</si>
  <si>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</si>
  <si>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</si>
  <si>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</si>
  <si>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</si>
  <si>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</si>
  <si>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</si>
  <si>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</si>
  <si>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</si>
  <si>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</si>
  <si>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</si>
  <si>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</si>
  <si>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</si>
  <si>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</si>
  <si>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</si>
  <si>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</si>
  <si>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</si>
  <si>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</si>
  <si>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</si>
  <si>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</si>
  <si>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</si>
  <si>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</si>
  <si>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</si>
  <si>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</si>
  <si>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</si>
  <si>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</si>
  <si>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</si>
  <si>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</si>
  <si>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</si>
  <si>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</si>
  <si>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</si>
  <si>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</si>
  <si>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</si>
  <si>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</si>
  <si>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</si>
  <si>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</si>
  <si>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</si>
  <si>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</si>
  <si>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</si>
  <si>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</si>
  <si>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</si>
  <si>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</si>
  <si>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</si>
  <si>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</si>
  <si>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</si>
  <si>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</si>
  <si>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</si>
  <si>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</si>
  <si>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</si>
  <si>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</si>
  <si>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</si>
  <si>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</si>
  <si>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</si>
  <si>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</si>
  <si>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</si>
  <si>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</si>
  <si>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</si>
  <si>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</si>
  <si>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</si>
  <si>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</si>
  <si>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</si>
  <si>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</si>
  <si>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</si>
  <si>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</si>
  <si>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</si>
  <si>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</si>
  <si>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</si>
  <si>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</si>
  <si>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</si>
  <si>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</si>
  <si>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</si>
  <si>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</si>
  <si>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</si>
  <si>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</si>
  <si>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</si>
  <si>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</si>
  <si>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</si>
  <si>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</si>
  <si>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</si>
  <si>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</si>
  <si>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</si>
  <si>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</si>
  <si>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</si>
  <si>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</si>
  <si>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</si>
  <si>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</si>
  <si>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</si>
  <si>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</si>
  <si>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</si>
  <si>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</si>
  <si>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</si>
  <si>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</si>
  <si>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</si>
  <si>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</si>
  <si>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</si>
  <si>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</si>
  <si>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</si>
  <si>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</si>
  <si>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</si>
  <si>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</si>
  <si>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</si>
  <si>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</si>
  <si>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</si>
  <si>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</si>
  <si>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</si>
  <si>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</si>
  <si>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</si>
  <si>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</si>
  <si>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</si>
  <si>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</si>
  <si>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</si>
  <si>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</si>
  <si>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</si>
  <si>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</si>
  <si>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</si>
  <si>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</si>
  <si>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</si>
  <si>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</si>
  <si>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</si>
  <si>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</si>
  <si>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</si>
  <si>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</si>
  <si>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</si>
  <si>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</si>
  <si>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</si>
  <si>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</si>
  <si>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</si>
  <si>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</si>
  <si>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</si>
  <si>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</si>
  <si>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</si>
  <si>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</si>
  <si>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</si>
  <si>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</si>
  <si>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</si>
  <si>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</si>
  <si>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</si>
  <si>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</si>
  <si>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</si>
  <si>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</si>
  <si>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</si>
  <si>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</si>
  <si>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</si>
  <si>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</si>
  <si>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</si>
  <si>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</si>
  <si>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</si>
  <si>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</si>
  <si>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</si>
  <si>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</si>
  <si>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</si>
  <si>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</si>
  <si>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</si>
  <si>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</si>
  <si>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</si>
  <si>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</si>
  <si>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</si>
  <si>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</si>
  <si>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</si>
  <si>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</si>
  <si>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</si>
  <si>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</si>
  <si>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</si>
  <si>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</si>
  <si>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</si>
  <si>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</si>
  <si>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</si>
  <si>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</si>
  <si>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</si>
  <si>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</si>
  <si>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</si>
  <si>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</si>
  <si>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</si>
  <si>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</si>
  <si>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</si>
  <si>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</si>
  <si>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</si>
  <si>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</si>
  <si>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</si>
  <si>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</si>
  <si>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</si>
  <si>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</si>
  <si>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</si>
  <si>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</si>
  <si>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</si>
  <si>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</si>
  <si>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</si>
  <si>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</si>
  <si>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</si>
  <si>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</si>
  <si>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</si>
  <si>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</si>
  <si>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</si>
  <si>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</si>
  <si>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</si>
  <si>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</si>
  <si>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</si>
  <si>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</si>
  <si>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</si>
  <si>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</si>
  <si>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</si>
  <si>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</si>
  <si>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</si>
  <si>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</si>
  <si>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</si>
  <si>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</si>
  <si>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</si>
  <si>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</si>
  <si>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</si>
  <si>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</si>
  <si>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</si>
  <si>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</si>
  <si>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</si>
  <si>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</si>
  <si>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</si>
  <si>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</si>
  <si>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</si>
  <si>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</si>
  <si>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</si>
  <si>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</si>
  <si>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</si>
  <si>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</si>
  <si>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</si>
  <si>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</si>
  <si>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</si>
  <si>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</si>
  <si>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</si>
  <si>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</si>
  <si>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</si>
  <si>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</si>
  <si>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</si>
  <si>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</si>
  <si>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</si>
  <si>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</si>
  <si>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</si>
  <si>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</si>
  <si>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</si>
  <si>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</si>
  <si>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</si>
  <si>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</si>
  <si>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</si>
  <si>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</si>
  <si>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</si>
  <si>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</si>
  <si>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</si>
  <si>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</si>
  <si>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</si>
  <si>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</si>
  <si>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</si>
  <si>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</si>
  <si>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</si>
  <si>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</si>
  <si>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</si>
  <si>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</si>
  <si>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</si>
  <si>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</si>
  <si>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</si>
  <si>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</si>
  <si>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</si>
  <si>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</si>
  <si>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</si>
  <si>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</si>
  <si>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</si>
  <si>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</si>
  <si>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</si>
  <si>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</si>
  <si>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</si>
  <si>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</si>
  <si>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</si>
  <si>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</si>
  <si>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</si>
  <si>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</si>
  <si>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</si>
  <si>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</si>
  <si>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</si>
  <si>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</si>
  <si>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</si>
  <si>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</si>
  <si>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</si>
  <si>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</si>
  <si>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</si>
  <si>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</si>
  <si>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</si>
  <si>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</si>
  <si>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</si>
  <si>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</si>
  <si>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</si>
  <si>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</si>
  <si>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</si>
  <si>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</si>
  <si>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</si>
  <si>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</si>
  <si>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</si>
  <si>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</si>
  <si>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</si>
  <si>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</si>
  <si>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</si>
  <si>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</si>
  <si>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</si>
  <si>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</si>
  <si>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</si>
  <si>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</si>
  <si>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</si>
  <si>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</si>
  <si>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</si>
  <si>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</si>
  <si>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</si>
  <si>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</si>
  <si>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</si>
  <si>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</si>
  <si>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</si>
  <si>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</si>
  <si>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</si>
  <si>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</si>
  <si>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</si>
  <si>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</si>
  <si>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</si>
  <si>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</si>
  <si>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</si>
  <si>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</si>
  <si>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</si>
  <si>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</si>
  <si>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</si>
  <si>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</si>
  <si>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</si>
  <si>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</si>
  <si>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</si>
  <si>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</si>
  <si>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</si>
  <si>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</si>
  <si>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</si>
  <si>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</si>
  <si>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</si>
  <si>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</si>
  <si>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</si>
  <si>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</si>
  <si>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</si>
  <si>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</si>
  <si>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</si>
  <si>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</si>
  <si>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</si>
  <si>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</si>
  <si>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</si>
  <si>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</si>
  <si>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</si>
  <si>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</si>
  <si>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</si>
  <si>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</si>
  <si>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</si>
  <si>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</si>
  <si>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</si>
  <si>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</si>
  <si>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</si>
  <si>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</si>
  <si>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</si>
  <si>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</si>
  <si>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</si>
  <si>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</si>
  <si>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</si>
  <si>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</si>
  <si>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</si>
  <si>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</si>
  <si>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</si>
  <si>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</si>
  <si>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</si>
  <si>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</si>
  <si>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</si>
  <si>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</si>
  <si>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</si>
  <si>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</si>
  <si>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</si>
  <si>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</si>
  <si>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</si>
  <si>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</si>
  <si>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</si>
  <si>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</si>
  <si>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</si>
  <si>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</si>
  <si>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</si>
  <si>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</si>
  <si>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</si>
  <si>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</si>
  <si>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</si>
  <si>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</si>
  <si>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</si>
  <si>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</si>
  <si>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</si>
  <si>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</si>
  <si>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</si>
  <si>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</si>
  <si>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</si>
  <si>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</si>
  <si>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</si>
  <si>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</si>
  <si>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</si>
  <si>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</si>
  <si>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</si>
  <si>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</si>
  <si>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</si>
  <si>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</si>
  <si>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</si>
  <si>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</si>
  <si>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</si>
  <si>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</si>
  <si>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</si>
  <si>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</si>
  <si>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</si>
  <si>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</si>
  <si>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</si>
  <si>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</si>
  <si>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</si>
  <si>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</si>
  <si>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</si>
  <si>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</si>
  <si>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</si>
  <si>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</si>
  <si>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</si>
  <si>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</si>
  <si>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</si>
  <si>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</si>
  <si>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</si>
  <si>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</si>
  <si>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</si>
  <si>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</si>
  <si>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</si>
  <si>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</si>
  <si>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</si>
  <si>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</si>
  <si>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</si>
  <si>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</si>
  <si>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</si>
  <si>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</si>
  <si>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</si>
  <si>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</si>
  <si>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</si>
  <si>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</si>
  <si>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</si>
  <si>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</si>
  <si>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</si>
  <si>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</si>
  <si>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</si>
  <si>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</si>
  <si>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</si>
  <si>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</si>
  <si>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</si>
  <si>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</si>
  <si>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</si>
  <si>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</si>
  <si>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</si>
  <si>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</si>
  <si>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</si>
  <si>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</si>
  <si>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</si>
  <si>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</si>
  <si>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</si>
  <si>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</si>
  <si>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</si>
  <si>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</si>
  <si>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</si>
  <si>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</si>
  <si>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</si>
  <si>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</si>
  <si>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</si>
  <si>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</si>
  <si>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</si>
  <si>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</si>
  <si>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</si>
  <si>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</si>
  <si>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</si>
  <si>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</si>
  <si>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</si>
  <si>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</si>
  <si>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</si>
  <si>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</si>
  <si>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</si>
  <si>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</si>
  <si>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</si>
  <si>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</si>
  <si>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</si>
  <si>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</si>
  <si>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</si>
  <si>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</si>
  <si>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</si>
  <si>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</si>
  <si>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</si>
  <si>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</si>
  <si>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</si>
  <si>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</si>
  <si>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</si>
  <si>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</si>
  <si>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</si>
  <si>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</si>
  <si>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</si>
  <si>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</si>
  <si>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</si>
  <si>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</si>
  <si>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</si>
  <si>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</si>
  <si>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</si>
  <si>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</si>
  <si>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</si>
  <si>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</si>
  <si>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</si>
  <si>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</si>
  <si>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</si>
  <si>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</si>
  <si>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</si>
  <si>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</si>
  <si>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</si>
  <si>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</si>
  <si>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</si>
  <si>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</si>
  <si>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</si>
  <si>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</si>
  <si>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</si>
  <si>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</si>
  <si>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</si>
  <si>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</si>
  <si>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</si>
  <si>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</si>
  <si>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</si>
  <si>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</si>
  <si>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</si>
  <si>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</si>
  <si>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</si>
  <si>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</si>
  <si>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</si>
  <si>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</si>
  <si>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</si>
  <si>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</si>
  <si>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</si>
  <si>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</si>
  <si>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</si>
  <si>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</si>
  <si>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</si>
  <si>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</si>
  <si>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</si>
  <si>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</si>
  <si>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</si>
  <si>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</si>
  <si>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</si>
  <si>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</si>
  <si>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</si>
  <si>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</si>
  <si>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</si>
  <si>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</si>
  <si>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</si>
  <si>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</si>
  <si>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</si>
  <si>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</si>
  <si>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</si>
  <si>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</si>
  <si>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</si>
  <si>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</si>
  <si>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</si>
  <si>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</si>
  <si>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</si>
  <si>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</si>
  <si>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</si>
  <si>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</si>
  <si>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</si>
  <si>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</si>
  <si>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</si>
  <si>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</si>
  <si>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</si>
  <si>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</si>
  <si>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</si>
  <si>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</si>
  <si>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</si>
  <si>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</si>
  <si>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</si>
  <si>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</si>
  <si>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</si>
  <si>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</si>
  <si>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</si>
  <si>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</si>
  <si>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</si>
  <si>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</si>
  <si>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</si>
  <si>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</si>
  <si>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</si>
  <si>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</si>
  <si>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</si>
  <si>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</si>
  <si>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</si>
  <si>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</si>
  <si>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</si>
  <si>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</si>
  <si>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</si>
  <si>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</si>
  <si>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</si>
  <si>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</si>
  <si>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</si>
  <si>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</si>
  <si>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</si>
  <si>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</si>
  <si>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</si>
  <si>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</si>
  <si>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</si>
  <si>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</si>
  <si>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</si>
  <si>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</si>
  <si>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</si>
  <si>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</si>
  <si>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</si>
  <si>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</si>
  <si>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</si>
  <si>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</si>
  <si>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</si>
  <si>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</si>
  <si>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</si>
  <si>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</si>
  <si>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</si>
  <si>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</si>
  <si>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</si>
  <si>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</si>
  <si>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</si>
  <si>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</si>
  <si>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</si>
  <si>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</si>
  <si>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</si>
  <si>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</si>
  <si>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</si>
  <si>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</si>
  <si>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</si>
  <si>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</si>
  <si>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</si>
  <si>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</si>
  <si>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</si>
  <si>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</si>
  <si>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</si>
  <si>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</si>
  <si>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</si>
  <si>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</si>
  <si>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</si>
  <si>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</si>
  <si>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</si>
  <si>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</si>
  <si>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</si>
  <si>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</si>
  <si>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</si>
  <si>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</si>
  <si>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</si>
  <si>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</si>
  <si>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</si>
  <si>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</si>
  <si>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</si>
  <si>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</si>
  <si>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</si>
  <si>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</si>
  <si>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</si>
  <si>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</si>
  <si>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</si>
  <si>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</si>
  <si>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</si>
  <si>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</si>
  <si>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</si>
  <si>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</si>
  <si>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</si>
  <si>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</si>
  <si>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</si>
  <si>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</si>
  <si>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</si>
  <si>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</si>
  <si>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</si>
  <si>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</si>
  <si>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</si>
  <si>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</si>
  <si>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</si>
  <si>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</si>
  <si>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</si>
  <si>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</si>
  <si>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</si>
  <si>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</si>
  <si>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</si>
  <si>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</si>
  <si>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</si>
  <si>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</si>
  <si>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</si>
  <si>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</si>
  <si>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</si>
  <si>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</si>
  <si>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</si>
  <si>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</si>
  <si>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</si>
  <si>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</si>
  <si>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</si>
  <si>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</si>
  <si>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</si>
  <si>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</si>
  <si>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</si>
  <si>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</si>
  <si>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</si>
  <si>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</si>
  <si>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</si>
  <si>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</si>
  <si>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</si>
  <si>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</si>
  <si>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</si>
  <si>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</si>
  <si>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</si>
  <si>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</si>
  <si>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</si>
  <si>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</si>
  <si>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</si>
  <si>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</si>
  <si>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</si>
  <si>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</si>
  <si>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</si>
  <si>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</si>
  <si>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</si>
  <si>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</si>
  <si>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</si>
  <si>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</si>
  <si>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</si>
  <si>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</si>
  <si>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</si>
  <si>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</si>
  <si>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</si>
  <si>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</si>
  <si>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</si>
  <si>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</si>
  <si>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</si>
  <si>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</si>
  <si>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</si>
  <si>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</si>
  <si>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</si>
  <si>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</si>
  <si>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</si>
  <si>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</si>
  <si>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</si>
  <si>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</si>
  <si>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</si>
  <si>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</si>
  <si>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</si>
  <si>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</si>
  <si>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</si>
  <si>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</si>
  <si>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</si>
  <si>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</si>
  <si>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</si>
  <si>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</si>
  <si>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</si>
  <si>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</si>
  <si>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</si>
  <si>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</si>
  <si>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</si>
  <si>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</si>
  <si>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</si>
  <si>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</si>
  <si>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</si>
  <si>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</si>
  <si>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</si>
  <si>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</si>
  <si>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</si>
  <si>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</si>
  <si>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</si>
  <si>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</si>
  <si>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</si>
  <si>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</si>
  <si>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</si>
  <si>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</si>
  <si>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</si>
  <si>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</si>
  <si>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</si>
  <si>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</si>
  <si>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</si>
  <si>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</si>
  <si>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</si>
  <si>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</si>
  <si>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</si>
  <si>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</si>
  <si>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</si>
  <si>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</si>
  <si>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</si>
  <si>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</si>
  <si>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</si>
  <si>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</si>
  <si>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</si>
  <si>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</si>
  <si>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</si>
  <si>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</si>
  <si>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</si>
  <si>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</si>
  <si>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</si>
  <si>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</si>
  <si>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</si>
  <si>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</si>
  <si>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</si>
  <si>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</si>
  <si>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</si>
  <si>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</si>
  <si>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</si>
  <si>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</si>
  <si>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</si>
  <si>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</si>
  <si>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</si>
  <si>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</si>
  <si>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</si>
  <si>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</si>
  <si>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</si>
  <si>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</si>
  <si>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</si>
  <si>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</si>
  <si>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</si>
  <si>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</si>
  <si>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</si>
  <si>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</si>
  <si>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</si>
  <si>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</si>
  <si>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</si>
  <si>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</si>
  <si>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</si>
  <si>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</si>
  <si>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</si>
  <si>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</si>
  <si>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</si>
  <si>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</si>
  <si>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</si>
  <si>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</si>
  <si>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</si>
  <si>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</si>
  <si>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</si>
  <si>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</si>
  <si>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</si>
  <si>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</si>
  <si>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</si>
  <si>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</si>
  <si>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</si>
  <si>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</si>
  <si>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</si>
  <si>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</si>
  <si>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</si>
  <si>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</si>
  <si>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</si>
  <si>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</si>
  <si>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</si>
  <si>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</si>
  <si>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</si>
  <si>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</si>
  <si>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</si>
  <si>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</si>
  <si>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</si>
  <si>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</si>
  <si>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</si>
  <si>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</si>
  <si>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</si>
  <si>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</si>
  <si>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</si>
  <si>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</si>
  <si>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</si>
  <si>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</si>
  <si>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</si>
  <si>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</si>
  <si>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</si>
  <si>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</si>
  <si>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</si>
  <si>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</si>
  <si>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</si>
  <si>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</si>
  <si>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</si>
  <si>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</si>
  <si>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</si>
  <si>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</si>
  <si>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</si>
  <si>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</si>
  <si>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</si>
  <si>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</si>
  <si>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</si>
  <si>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</si>
  <si>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</si>
  <si>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</si>
  <si>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</si>
  <si>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</si>
  <si>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</si>
  <si>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</si>
  <si>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</si>
  <si>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</si>
  <si>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</si>
  <si>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</si>
  <si>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</si>
  <si>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</si>
  <si>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</si>
  <si>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</si>
  <si>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</si>
  <si>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</si>
  <si>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</si>
  <si>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</si>
  <si>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</si>
  <si>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</si>
  <si>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</si>
  <si>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</si>
  <si>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</si>
  <si>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</si>
  <si>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</si>
  <si>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</si>
  <si>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</si>
  <si>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</si>
  <si>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</si>
  <si>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</si>
  <si>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</si>
  <si>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</si>
  <si>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</si>
  <si>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</si>
  <si>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</si>
  <si>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</si>
  <si>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</si>
  <si>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</si>
  <si>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</si>
  <si>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</si>
  <si>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</si>
  <si>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</si>
  <si>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</si>
  <si>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</si>
  <si>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</si>
  <si>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</si>
  <si>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</si>
  <si>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</si>
  <si>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</si>
  <si>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</si>
  <si>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</si>
  <si>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</si>
  <si>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</si>
  <si>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</si>
  <si>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</si>
  <si>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</si>
  <si>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</si>
  <si>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</si>
  <si>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</si>
  <si>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</si>
  <si>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</si>
  <si>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</si>
  <si>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</si>
  <si>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</si>
  <si>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</si>
  <si>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</si>
  <si>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</si>
  <si>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</si>
  <si>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</si>
  <si>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</si>
  <si>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</si>
  <si>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</si>
  <si>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</si>
  <si>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</si>
  <si>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</si>
  <si>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</si>
  <si>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</si>
  <si>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</si>
  <si>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</si>
  <si>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</si>
  <si>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</si>
  <si>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</si>
  <si>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</si>
  <si>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</si>
  <si>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</si>
  <si>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</si>
  <si>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</si>
  <si>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</si>
  <si>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</si>
  <si>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</si>
  <si>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</si>
  <si>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</si>
  <si>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</si>
  <si>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</si>
  <si>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</si>
  <si>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</si>
  <si>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</si>
  <si>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</si>
  <si>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</si>
  <si>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</si>
  <si>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</si>
  <si>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</si>
  <si>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</si>
  <si>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</si>
  <si>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</si>
  <si>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</si>
  <si>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</si>
  <si>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</si>
  <si>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</si>
  <si>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</si>
  <si>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</si>
  <si>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</si>
  <si>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</si>
  <si>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</si>
  <si>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</si>
  <si>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</si>
  <si>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</si>
  <si>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</si>
  <si>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</si>
  <si>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</si>
  <si>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</si>
  <si>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</si>
  <si>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</si>
  <si>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</si>
  <si>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</si>
  <si>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</si>
  <si>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</si>
  <si>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</si>
  <si>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</si>
  <si>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</si>
  <si>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</si>
  <si>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</si>
  <si>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</si>
  <si>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</si>
  <si>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</si>
  <si>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</si>
  <si>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</si>
  <si>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</si>
  <si>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</si>
  <si>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</si>
  <si>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</si>
  <si>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</si>
  <si>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</si>
  <si>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</si>
  <si>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</si>
  <si>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</si>
  <si>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</si>
  <si>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</si>
  <si>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</si>
  <si>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</si>
  <si>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</si>
  <si>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</si>
  <si>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</si>
  <si>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</si>
  <si>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</si>
  <si>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</si>
  <si>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</si>
  <si>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</si>
  <si>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</si>
  <si>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</si>
  <si>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</si>
  <si>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</si>
  <si>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</si>
  <si>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</si>
  <si>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</si>
  <si>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</si>
  <si>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</si>
  <si>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</si>
  <si>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</si>
  <si>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</si>
  <si>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</si>
  <si>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</si>
  <si>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</si>
  <si>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</si>
  <si>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</si>
  <si>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</si>
  <si>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</si>
  <si>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</si>
  <si>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</si>
  <si>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</si>
  <si>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</si>
  <si>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</si>
  <si>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</si>
  <si>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</si>
  <si>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</si>
  <si>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</si>
  <si>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</si>
  <si>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</si>
  <si>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</si>
  <si>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</si>
  <si>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</si>
  <si>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</si>
  <si>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</si>
  <si>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</si>
  <si>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</si>
  <si>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</si>
  <si>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</si>
  <si>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</si>
  <si>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</si>
  <si>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</si>
  <si>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</si>
  <si>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</si>
  <si>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</si>
  <si>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</si>
  <si>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</si>
  <si>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</si>
  <si>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</si>
  <si>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</si>
  <si>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</si>
  <si>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</si>
  <si>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</si>
  <si>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</si>
  <si>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</si>
  <si>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</si>
  <si>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</si>
  <si>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</si>
  <si>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</si>
  <si>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</si>
  <si>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</si>
  <si>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</si>
  <si>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</si>
  <si>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</si>
  <si>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</si>
  <si>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</si>
  <si>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</si>
  <si>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</si>
  <si>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</si>
  <si>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</si>
  <si>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</si>
  <si>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</si>
  <si>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</si>
  <si>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</si>
  <si>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</si>
  <si>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</si>
  <si>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</si>
  <si>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</si>
  <si>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</si>
  <si>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</si>
  <si>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</si>
  <si>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</si>
  <si>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</si>
  <si>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</si>
  <si>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</si>
  <si>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</si>
  <si>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</si>
  <si>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</si>
  <si>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</si>
  <si>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</si>
  <si>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</si>
  <si>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</si>
  <si>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</si>
  <si>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</si>
  <si>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</si>
  <si>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</si>
  <si>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</si>
  <si>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</si>
  <si>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</si>
  <si>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</si>
  <si>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</si>
  <si>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</si>
  <si>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</si>
  <si>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</si>
  <si>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</si>
  <si>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</si>
  <si>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</si>
  <si>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</si>
  <si>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</si>
  <si>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</si>
  <si>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</si>
  <si>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</si>
  <si>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</si>
  <si>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</si>
  <si>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</si>
  <si>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</si>
  <si>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</si>
  <si>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</si>
  <si>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</si>
  <si>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</si>
  <si>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</si>
  <si>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</si>
  <si>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</si>
  <si>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</si>
  <si>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</si>
  <si>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</si>
  <si>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</si>
  <si>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</si>
  <si>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</si>
  <si>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</si>
  <si>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</si>
  <si>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</si>
  <si>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</si>
  <si>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</si>
  <si>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</si>
  <si>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</si>
  <si>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</si>
  <si>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</si>
  <si>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</si>
  <si>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</si>
  <si>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</si>
  <si>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</si>
  <si>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</si>
  <si>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</si>
  <si>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</si>
  <si>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</si>
  <si>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</si>
  <si>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</si>
  <si>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</si>
  <si>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</si>
  <si>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</si>
  <si>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</si>
  <si>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</si>
  <si>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</si>
  <si>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</si>
  <si>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</si>
  <si>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</si>
  <si>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</si>
  <si>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</si>
  <si>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</si>
  <si>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</si>
  <si>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</si>
  <si>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</si>
  <si>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</si>
  <si>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</si>
  <si>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</si>
  <si>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</si>
  <si>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</si>
  <si>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</si>
  <si>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</si>
  <si>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</si>
  <si>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</si>
  <si>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</si>
  <si>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</si>
  <si>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</si>
  <si>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</si>
  <si>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</si>
  <si>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</si>
  <si>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</si>
  <si>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</si>
  <si>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</si>
  <si>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</si>
  <si>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</si>
  <si>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</si>
  <si>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</si>
  <si>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</si>
  <si>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</si>
  <si>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</si>
  <si>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</si>
  <si>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</si>
  <si>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</si>
  <si>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</si>
  <si>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</si>
  <si>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</si>
  <si>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</si>
  <si>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</si>
  <si>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</si>
  <si>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</si>
  <si>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</si>
  <si>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</si>
  <si>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</si>
  <si>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</si>
  <si>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</si>
  <si>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</si>
  <si>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</si>
  <si>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</si>
  <si>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</si>
  <si>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</si>
  <si>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</si>
  <si>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</si>
  <si>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</si>
  <si>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</si>
  <si>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</si>
  <si>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</si>
  <si>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</si>
  <si>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</si>
  <si>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</si>
  <si>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</si>
  <si>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</si>
  <si>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</si>
  <si>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</si>
  <si>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</si>
  <si>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</si>
  <si>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</si>
  <si>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</si>
  <si>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</si>
  <si>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</si>
  <si>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</si>
  <si>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</si>
  <si>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</si>
  <si>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</si>
  <si>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</si>
  <si>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</si>
  <si>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</si>
  <si>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</si>
  <si>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</si>
  <si>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</si>
  <si>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</si>
  <si>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</si>
  <si>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</si>
  <si>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</si>
  <si>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</si>
  <si>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</si>
  <si>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</si>
  <si>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</si>
  <si>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</si>
  <si>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</si>
  <si>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</si>
  <si>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</si>
  <si>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</si>
  <si>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</si>
  <si>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</si>
  <si>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</si>
  <si>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</si>
  <si>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</si>
  <si>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</si>
  <si>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</si>
  <si>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</si>
  <si>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</si>
  <si>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</si>
  <si>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</si>
  <si>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</si>
  <si>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</si>
  <si>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</si>
  <si>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</si>
  <si>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</si>
  <si>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</si>
  <si>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</si>
  <si>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</si>
  <si>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</si>
  <si>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</si>
  <si>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</si>
  <si>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</si>
  <si>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</si>
  <si>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</si>
  <si>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</si>
  <si>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</si>
  <si>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</si>
  <si>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</si>
  <si>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</si>
  <si>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</si>
  <si>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</si>
  <si>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</si>
  <si>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</si>
  <si>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</si>
  <si>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</si>
  <si>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</si>
  <si>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</si>
  <si>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</si>
  <si>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</si>
  <si>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</si>
  <si>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</si>
  <si>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</si>
  <si>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</si>
  <si>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</si>
  <si>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</si>
  <si>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</si>
  <si>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</si>
  <si>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</si>
  <si>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</si>
  <si>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</si>
  <si>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</si>
  <si>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</si>
  <si>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</si>
  <si>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</si>
  <si>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</si>
  <si>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</si>
  <si>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</si>
  <si>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</si>
  <si>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</si>
  <si>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</si>
  <si>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</si>
  <si>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</si>
  <si>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</si>
  <si>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</si>
  <si>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</si>
  <si>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</si>
  <si>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</si>
  <si>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</si>
  <si>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</si>
  <si>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</si>
  <si>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</si>
  <si>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</si>
  <si>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</si>
  <si>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</si>
  <si>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</si>
  <si>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</si>
  <si>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</si>
  <si>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</si>
  <si>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</si>
  <si>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</si>
  <si>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</si>
  <si>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</si>
  <si>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</si>
  <si>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</si>
  <si>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</si>
  <si>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</si>
  <si>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</si>
  <si>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</si>
  <si>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</si>
  <si>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</si>
  <si>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</si>
  <si>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</si>
  <si>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</si>
  <si>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</si>
  <si>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</si>
  <si>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</si>
  <si>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</si>
  <si>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</si>
  <si>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</si>
  <si>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</si>
  <si>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</si>
  <si>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</si>
  <si>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</si>
  <si>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</si>
  <si>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</si>
  <si>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</si>
  <si>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</si>
  <si>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</si>
  <si>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</si>
  <si>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</si>
  <si>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</si>
  <si>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</si>
  <si>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</si>
  <si>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</si>
  <si>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</si>
  <si>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</si>
  <si>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</si>
  <si>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</si>
  <si>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</si>
  <si>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</si>
  <si>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</si>
  <si>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</si>
  <si>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</si>
  <si>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</si>
  <si>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</si>
  <si>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</si>
  <si>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</si>
  <si>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</si>
  <si>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</si>
  <si>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</si>
  <si>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</si>
  <si>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</si>
  <si>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</si>
  <si>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</si>
  <si>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</si>
  <si>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</si>
  <si>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</si>
  <si>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</si>
  <si>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</si>
  <si>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</si>
  <si>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</si>
  <si>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</si>
  <si>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</si>
  <si>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</si>
  <si>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</si>
  <si>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</si>
  <si>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</si>
  <si>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</si>
  <si>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</si>
  <si>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</si>
  <si>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</si>
  <si>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</si>
  <si>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</si>
  <si>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</si>
  <si>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</si>
  <si>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</si>
  <si>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</si>
  <si>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</si>
  <si>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</si>
  <si>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</si>
  <si>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</si>
  <si>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</si>
  <si>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</si>
  <si>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</si>
  <si>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</si>
  <si>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</si>
  <si>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</si>
  <si>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</si>
  <si>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</si>
  <si>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</si>
  <si>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</si>
  <si>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</si>
  <si>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</si>
  <si>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</si>
  <si>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</si>
  <si>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</si>
  <si>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</si>
  <si>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</si>
  <si>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</si>
  <si>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</si>
  <si>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</si>
  <si>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</si>
  <si>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</si>
  <si>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</si>
  <si>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</si>
  <si>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</si>
  <si>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</si>
  <si>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</si>
  <si>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</si>
  <si>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</si>
  <si>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</si>
  <si>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</si>
  <si>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</si>
  <si>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</si>
  <si>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</si>
  <si>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</si>
  <si>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</si>
  <si>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</si>
  <si>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</si>
  <si>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</si>
  <si>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</si>
  <si>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</si>
  <si>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</si>
  <si>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</si>
  <si>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</si>
  <si>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</si>
  <si>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</si>
  <si>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</si>
  <si>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</si>
  <si>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</si>
  <si>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</si>
  <si>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</si>
  <si>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</si>
  <si>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</si>
  <si>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</si>
  <si>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</si>
  <si>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</si>
  <si>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</si>
  <si>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</si>
  <si>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</si>
  <si>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</si>
  <si>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</si>
  <si>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</si>
  <si>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</si>
  <si>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</si>
  <si>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</si>
  <si>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</si>
  <si>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</si>
  <si>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</si>
  <si>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</si>
  <si>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</si>
  <si>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</si>
  <si>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</si>
  <si>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</si>
  <si>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</si>
  <si>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</si>
  <si>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</si>
  <si>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</si>
  <si>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</si>
  <si>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</si>
  <si>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</si>
  <si>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</si>
  <si>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</si>
  <si>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</si>
  <si>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</si>
  <si>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</si>
  <si>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</si>
  <si>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</si>
  <si>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</si>
  <si>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</si>
  <si>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</si>
  <si>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</si>
  <si>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</si>
  <si>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</si>
  <si>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</si>
  <si>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</si>
  <si>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</si>
  <si>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</si>
  <si>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</si>
  <si>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</si>
  <si>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</si>
  <si>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</si>
  <si>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</si>
  <si>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</si>
  <si>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</si>
  <si>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</si>
  <si>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</si>
  <si>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</si>
  <si>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</si>
  <si>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</si>
  <si>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</si>
  <si>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</si>
  <si>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</si>
  <si>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</si>
  <si>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</si>
  <si>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</si>
  <si>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</si>
  <si>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</si>
  <si>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</si>
  <si>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</si>
  <si>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</si>
  <si>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</si>
  <si>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</si>
  <si>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</si>
  <si>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</si>
  <si>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</si>
  <si>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</si>
  <si>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</si>
  <si>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</si>
  <si>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</si>
  <si>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</si>
  <si>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</si>
  <si>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</si>
  <si>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</si>
  <si>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</si>
  <si>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</si>
  <si>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</si>
  <si>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</si>
  <si>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</si>
  <si>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</si>
  <si>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</si>
  <si>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</si>
  <si>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</si>
  <si>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</si>
  <si>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</si>
  <si>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</si>
  <si>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</si>
  <si>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</si>
  <si>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</si>
  <si>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</si>
  <si>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</si>
  <si>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</si>
  <si>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</si>
  <si>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</si>
  <si>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</si>
  <si>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</si>
  <si>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</si>
  <si>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</si>
  <si>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</si>
  <si>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</si>
  <si>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</si>
  <si>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</si>
  <si>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</si>
  <si>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</si>
  <si>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</si>
  <si>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</si>
  <si>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</si>
  <si>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</si>
  <si>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</si>
  <si>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</si>
  <si>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</si>
  <si>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</si>
  <si>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</si>
  <si>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</si>
  <si>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</si>
  <si>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</si>
  <si>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</si>
  <si>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</si>
  <si>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</si>
  <si>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</si>
  <si>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</si>
  <si>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</si>
  <si>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</si>
  <si>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</si>
  <si>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</si>
  <si>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</si>
  <si>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</si>
  <si>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</si>
  <si>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</si>
  <si>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</si>
  <si>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</si>
  <si>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</si>
  <si>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</si>
  <si>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</si>
  <si>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</si>
  <si>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</si>
  <si>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</si>
  <si>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</si>
  <si>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</si>
  <si>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</si>
  <si>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</si>
  <si>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</si>
  <si>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</si>
  <si>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</si>
  <si>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</si>
  <si>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</si>
  <si>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</si>
  <si>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</si>
  <si>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</si>
  <si>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</si>
  <si>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</si>
  <si>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</si>
  <si>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</si>
  <si>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</si>
  <si>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</si>
  <si>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</si>
  <si>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</si>
  <si>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</si>
  <si>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</si>
  <si>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</si>
  <si>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</si>
  <si>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</si>
  <si>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</si>
  <si>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</si>
  <si>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</si>
  <si>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</si>
  <si>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</si>
  <si>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</si>
  <si>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</si>
  <si>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</si>
  <si>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</si>
  <si>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</si>
  <si>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</si>
  <si>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</si>
  <si>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</si>
  <si>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</si>
  <si>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</si>
  <si>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</si>
  <si>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</si>
  <si>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</si>
  <si>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</si>
  <si>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</si>
  <si>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</si>
  <si>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</si>
  <si>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</si>
  <si>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</si>
  <si>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</si>
  <si>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</si>
  <si>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</si>
  <si>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</si>
  <si>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</si>
  <si>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</si>
  <si>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</si>
  <si>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</si>
  <si>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</si>
  <si>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</si>
  <si>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</si>
  <si>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</si>
  <si>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</si>
  <si>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</si>
  <si>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</si>
  <si>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</si>
  <si>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</si>
  <si>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</si>
  <si>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</si>
  <si>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</si>
  <si>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</si>
  <si>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</si>
  <si>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</si>
  <si>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</si>
  <si>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</si>
  <si>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</si>
  <si>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</si>
  <si>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</si>
  <si>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</si>
  <si>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</si>
  <si>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</si>
  <si>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</si>
  <si>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</si>
  <si>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</si>
  <si>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</si>
  <si>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</si>
  <si>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</si>
  <si>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</si>
  <si>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</si>
  <si>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</si>
  <si>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</si>
  <si>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</si>
  <si>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</si>
  <si>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</si>
  <si>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</si>
  <si>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</si>
  <si>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</si>
  <si>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</si>
  <si>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</si>
  <si>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</si>
  <si>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</si>
  <si>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</si>
  <si>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</si>
  <si>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</si>
  <si>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</si>
  <si>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</si>
  <si>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</si>
  <si>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</si>
  <si>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</si>
  <si>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</si>
  <si>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</si>
  <si>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</si>
  <si>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</si>
  <si>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</si>
  <si>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</si>
  <si>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</si>
  <si>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</si>
  <si>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</si>
  <si>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</si>
  <si>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</si>
  <si>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</si>
  <si>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</si>
  <si>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</si>
  <si>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</si>
  <si>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</si>
  <si>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</si>
  <si>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</si>
  <si>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</si>
  <si>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</si>
  <si>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</si>
  <si>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</si>
  <si>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</si>
  <si>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</si>
  <si>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</si>
  <si>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</si>
  <si>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</si>
  <si>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</si>
  <si>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</si>
  <si>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</si>
  <si>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</si>
  <si>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</si>
  <si>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</si>
  <si>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</si>
  <si>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</si>
  <si>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</si>
  <si>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</si>
  <si>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</si>
  <si>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</si>
  <si>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</si>
  <si>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</si>
  <si>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</si>
  <si>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</si>
  <si>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</si>
  <si>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</si>
  <si>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</si>
  <si>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</si>
  <si>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</si>
  <si>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</si>
  <si>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</si>
  <si>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</si>
  <si>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</si>
  <si>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</si>
  <si>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</si>
  <si>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</si>
  <si>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</si>
  <si>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</si>
  <si>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</si>
  <si>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</si>
  <si>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</si>
  <si>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</si>
  <si>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</si>
  <si>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</si>
  <si>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</si>
  <si>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</si>
  <si>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</si>
  <si>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</si>
  <si>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</si>
  <si>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</si>
  <si>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</si>
  <si>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</si>
  <si>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</si>
  <si>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</si>
  <si>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</si>
  <si>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</si>
  <si>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</si>
  <si>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</si>
  <si>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</si>
  <si>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</si>
  <si>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</si>
  <si>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</si>
  <si>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</si>
  <si>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</si>
  <si>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</si>
  <si>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</si>
  <si>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</si>
  <si>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</si>
  <si>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</si>
  <si>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</si>
  <si>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</si>
  <si>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</si>
  <si>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</si>
  <si>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</si>
  <si>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</si>
  <si>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</si>
  <si>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</si>
  <si>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</si>
  <si>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</si>
  <si>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</si>
  <si>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</si>
  <si>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</si>
  <si>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</si>
  <si>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</si>
  <si>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</si>
  <si>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</si>
  <si>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</si>
  <si>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</si>
  <si>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</si>
  <si>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</si>
  <si>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</si>
  <si>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</si>
  <si>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</si>
  <si>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</si>
  <si>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</si>
  <si>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</si>
  <si>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</si>
  <si>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</si>
  <si>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</si>
  <si>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</si>
  <si>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</si>
  <si>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</si>
  <si>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</si>
  <si>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</si>
  <si>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</si>
  <si>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</si>
  <si>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</si>
  <si>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</si>
  <si>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</si>
  <si>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</si>
  <si>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</si>
  <si>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</si>
  <si>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</si>
  <si>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</si>
  <si>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</si>
  <si>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</si>
  <si>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</si>
  <si>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</si>
  <si>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</si>
  <si>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</si>
  <si>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</si>
  <si>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</si>
  <si>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</si>
  <si>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</si>
  <si>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</si>
  <si>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</si>
  <si>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</si>
  <si>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</si>
  <si>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</si>
  <si>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</si>
  <si>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</si>
  <si>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</si>
  <si>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</si>
  <si>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</si>
  <si>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</si>
  <si>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</si>
  <si>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</si>
  <si>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</si>
  <si>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</si>
  <si>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</si>
  <si>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</si>
  <si>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</si>
  <si>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</si>
  <si>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</si>
  <si>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</si>
  <si>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</si>
  <si>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</si>
  <si>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</si>
  <si>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</si>
  <si>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</si>
  <si>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</si>
  <si>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</si>
  <si>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</si>
  <si>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</si>
  <si>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</si>
  <si>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</si>
  <si>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</si>
  <si>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</si>
  <si>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</si>
  <si>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</si>
  <si>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</si>
  <si>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</si>
  <si>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</si>
  <si>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</si>
  <si>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</si>
  <si>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</si>
  <si>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</si>
  <si>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</si>
  <si>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</si>
  <si>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</si>
  <si>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</si>
  <si>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</si>
  <si>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</si>
  <si>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</si>
  <si>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</si>
  <si>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</si>
  <si>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</si>
  <si>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</si>
  <si>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</si>
  <si>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</si>
  <si>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</si>
  <si>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</si>
  <si>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</si>
  <si>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</si>
  <si>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</si>
  <si>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</si>
  <si>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</si>
  <si>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</si>
  <si>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</si>
  <si>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</si>
  <si>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</si>
  <si>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</si>
  <si>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</si>
  <si>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</si>
  <si>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</si>
  <si>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</si>
  <si>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</si>
  <si>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</si>
  <si>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</si>
  <si>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</si>
  <si>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</si>
  <si>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</si>
  <si>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</si>
  <si>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</si>
  <si>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</si>
  <si>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</si>
  <si>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</si>
  <si>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</si>
  <si>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</si>
  <si>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</si>
  <si>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</si>
  <si>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</si>
  <si>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</si>
  <si>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</si>
  <si>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</si>
  <si>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</si>
  <si>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</si>
  <si>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</si>
  <si>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</si>
  <si>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</si>
  <si>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</si>
  <si>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</si>
  <si>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</si>
  <si>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</si>
  <si>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</si>
  <si>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</si>
  <si>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</si>
  <si>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</si>
  <si>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</si>
  <si>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</si>
  <si>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</si>
  <si>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</si>
  <si>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</si>
  <si>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</si>
  <si>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</si>
  <si>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</si>
  <si>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</si>
  <si>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</si>
  <si>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</si>
  <si>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</si>
  <si>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</si>
  <si>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</si>
  <si>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</si>
  <si>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</si>
  <si>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</si>
  <si>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</si>
  <si>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</si>
  <si>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</si>
  <si>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</si>
  <si>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</si>
  <si>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</si>
  <si>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</si>
  <si>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</si>
  <si>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</si>
  <si>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</si>
  <si>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</si>
  <si>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</si>
  <si>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</si>
  <si>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</si>
  <si>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</si>
  <si>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</si>
  <si>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</si>
  <si>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</si>
  <si>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</si>
  <si>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</si>
  <si>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</si>
  <si>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</si>
  <si>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</si>
  <si>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</si>
  <si>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</si>
  <si>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</si>
  <si>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</si>
  <si>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</si>
  <si>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</si>
  <si>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</si>
  <si>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</si>
  <si>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</si>
  <si>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</si>
  <si>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</si>
  <si>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</si>
  <si>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</si>
  <si>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</si>
  <si>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</si>
  <si>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</si>
  <si>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</si>
  <si>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</si>
  <si>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</si>
  <si>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</si>
  <si>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</si>
  <si>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</si>
  <si>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</si>
  <si>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</si>
  <si>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</si>
  <si>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</si>
  <si>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</si>
  <si>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</si>
  <si>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</si>
  <si>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</si>
  <si>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</si>
  <si>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</si>
  <si>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</si>
  <si>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</si>
  <si>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</si>
  <si>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</si>
  <si>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</si>
  <si>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</si>
  <si>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</si>
  <si>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</si>
  <si>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</si>
  <si>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</si>
  <si>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</si>
  <si>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</si>
  <si>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</si>
  <si>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</si>
  <si>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</si>
  <si>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</si>
  <si>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</si>
  <si>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</si>
  <si>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</si>
  <si>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</si>
  <si>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</si>
  <si>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</si>
  <si>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</si>
  <si>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</si>
  <si>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</si>
  <si>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</si>
  <si>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</si>
  <si>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</si>
  <si>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</si>
  <si>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</si>
  <si>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</si>
  <si>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</si>
  <si>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</si>
  <si>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</si>
  <si>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</si>
  <si>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</si>
  <si>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</si>
  <si>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</si>
  <si>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</si>
  <si>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</si>
  <si>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</si>
  <si>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</si>
  <si>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</si>
  <si>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</si>
  <si>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</si>
  <si>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</si>
  <si>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</si>
  <si>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</si>
  <si>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</si>
  <si>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</si>
  <si>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</si>
  <si>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</si>
  <si>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</si>
  <si>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</si>
  <si>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</si>
  <si>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</si>
  <si>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</si>
  <si>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</si>
  <si>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</si>
  <si>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</si>
  <si>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</si>
  <si>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</si>
  <si>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</si>
  <si>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</si>
  <si>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</si>
  <si>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</si>
  <si>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</si>
  <si>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</si>
  <si>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</si>
  <si>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</si>
  <si>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</si>
  <si>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</si>
  <si>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</si>
  <si>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</si>
  <si>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</si>
  <si>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</si>
  <si>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</si>
  <si>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</si>
  <si>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</si>
  <si>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</si>
  <si>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</si>
  <si>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</si>
  <si>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</si>
  <si>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</si>
  <si>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</si>
  <si>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</si>
  <si>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</si>
  <si>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</si>
  <si>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</si>
  <si>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</si>
  <si>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</si>
  <si>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</si>
  <si>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</si>
  <si>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</si>
  <si>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</si>
  <si>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</si>
  <si>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</si>
  <si>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</si>
  <si>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</si>
  <si>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</si>
  <si>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</si>
  <si>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</si>
  <si>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</si>
  <si>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</si>
  <si>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</si>
  <si>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</si>
  <si>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</si>
  <si>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</si>
  <si>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</si>
  <si>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</si>
  <si>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</si>
  <si>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</si>
  <si>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</si>
  <si>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</si>
  <si>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</si>
  <si>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</si>
  <si>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</si>
  <si>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</si>
  <si>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</si>
  <si>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</si>
  <si>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</si>
  <si>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</si>
  <si>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</si>
  <si>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</si>
  <si>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</si>
  <si>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</si>
  <si>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</si>
  <si>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</si>
  <si>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</si>
  <si>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</si>
  <si>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</si>
  <si>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</si>
  <si>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</si>
  <si>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</si>
  <si>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</si>
  <si>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</si>
  <si>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</si>
  <si>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</si>
  <si>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</si>
  <si>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</si>
  <si>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</si>
  <si>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</si>
  <si>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</si>
  <si>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</si>
  <si>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</si>
  <si>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</si>
  <si>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</si>
  <si>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</si>
  <si>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</si>
  <si>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</si>
  <si>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</si>
  <si>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</si>
  <si>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</si>
  <si>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</si>
  <si>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</si>
  <si>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</si>
  <si>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</si>
  <si>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</si>
  <si>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</si>
  <si>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</si>
  <si>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</si>
  <si>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</si>
  <si>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</si>
  <si>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</si>
  <si>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</si>
  <si>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</si>
  <si>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</si>
  <si>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</si>
  <si>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</si>
  <si>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</si>
  <si>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</si>
  <si>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</si>
  <si>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</si>
  <si>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</si>
  <si>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</si>
  <si>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</si>
  <si>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</si>
  <si>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</si>
  <si>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</si>
  <si>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</si>
  <si>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</si>
  <si>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</si>
  <si>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</si>
  <si>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</si>
  <si>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</si>
  <si>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</si>
  <si>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</si>
  <si>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</si>
  <si>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</si>
  <si>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</si>
  <si>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</si>
  <si>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</si>
  <si>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</si>
  <si>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</si>
  <si>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</si>
  <si>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</si>
  <si>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</si>
  <si>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</si>
  <si>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</si>
  <si>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</si>
  <si>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</si>
  <si>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</si>
  <si>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</si>
  <si>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</si>
  <si>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</si>
  <si>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</si>
  <si>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</si>
  <si>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</si>
  <si>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</si>
  <si>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</si>
  <si>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</si>
  <si>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</si>
  <si>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</si>
  <si>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</si>
  <si>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</si>
  <si>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</si>
  <si>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</si>
  <si>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</si>
  <si>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</si>
  <si>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</si>
  <si>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</si>
  <si>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</si>
  <si>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</si>
  <si>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</si>
  <si>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</si>
  <si>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</si>
  <si>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</si>
  <si>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</si>
  <si>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</si>
  <si>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</si>
  <si>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</si>
  <si>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</si>
  <si>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</si>
  <si>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</si>
  <si>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</si>
  <si>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</si>
  <si>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</si>
  <si>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</si>
  <si>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</si>
  <si>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</si>
  <si>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</si>
  <si>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</si>
  <si>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</si>
  <si>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</si>
  <si>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</si>
  <si>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</si>
  <si>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</si>
  <si>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</si>
  <si>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</si>
  <si>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</si>
  <si>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</si>
  <si>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</si>
  <si>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</si>
  <si>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</si>
  <si>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</si>
  <si>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</si>
  <si>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</si>
  <si>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</si>
  <si>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</si>
  <si>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</si>
  <si>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</si>
  <si>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</si>
  <si>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</si>
  <si>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</si>
  <si>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</si>
  <si>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</si>
  <si>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</si>
  <si>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</si>
  <si>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</si>
  <si>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</si>
  <si>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</si>
  <si>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</si>
  <si>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</si>
  <si>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</si>
  <si>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</si>
  <si>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</si>
  <si>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</si>
  <si>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</si>
  <si>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</si>
  <si>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</si>
  <si>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</si>
  <si>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</si>
  <si>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</si>
  <si>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</si>
  <si>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</si>
  <si>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</si>
  <si>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</si>
  <si>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</si>
  <si>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</si>
  <si>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</si>
  <si>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</si>
  <si>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</si>
  <si>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</si>
  <si>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</si>
  <si>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</si>
  <si>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</si>
  <si>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</si>
  <si>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</si>
  <si>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</si>
  <si>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</si>
  <si>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</si>
  <si>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</si>
  <si>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</si>
  <si>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</si>
  <si>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</si>
  <si>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</si>
  <si>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</si>
  <si>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</si>
  <si>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</si>
  <si>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</si>
  <si>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</si>
  <si>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</si>
  <si>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</si>
  <si>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</si>
  <si>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</si>
  <si>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</si>
  <si>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</si>
  <si>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</si>
  <si>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</si>
  <si>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</si>
  <si>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</si>
  <si>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</si>
  <si>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</si>
  <si>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</si>
  <si>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</si>
  <si>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</si>
  <si>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</si>
  <si>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</si>
  <si>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</si>
  <si>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</si>
  <si>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</si>
  <si>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</si>
  <si>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</si>
  <si>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</si>
  <si>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</si>
  <si>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</si>
  <si>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</si>
  <si>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</si>
  <si>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</si>
  <si>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</si>
  <si>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</si>
  <si>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</si>
  <si>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</si>
  <si>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</si>
  <si>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</si>
  <si>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</si>
  <si>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</si>
  <si>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</si>
  <si>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</si>
  <si>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</si>
  <si>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</si>
  <si>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</si>
  <si>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</si>
  <si>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</si>
  <si>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</si>
  <si>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</si>
  <si>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</si>
  <si>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</si>
  <si>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</si>
  <si>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</si>
  <si>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</si>
  <si>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</si>
  <si>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</si>
  <si>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</si>
  <si>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</si>
  <si>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</si>
  <si>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</si>
  <si>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</si>
  <si>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</si>
  <si>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</si>
  <si>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</si>
  <si>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</si>
  <si>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</si>
  <si>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</si>
  <si>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</si>
  <si>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</si>
  <si>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</si>
  <si>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</si>
  <si>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</si>
  <si>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</si>
  <si>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</si>
  <si>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</si>
  <si>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</si>
  <si>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</si>
  <si>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</si>
  <si>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</si>
  <si>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</si>
  <si>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</si>
  <si>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</si>
  <si>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</si>
  <si>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</si>
  <si>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</si>
  <si>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</si>
  <si>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</si>
  <si>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</si>
  <si>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</si>
  <si>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</si>
  <si>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</si>
  <si>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</si>
  <si>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</si>
  <si>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</si>
  <si>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</si>
  <si>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</si>
  <si>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</si>
  <si>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</si>
  <si>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</si>
  <si>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</si>
  <si>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</si>
  <si>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</si>
  <si>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</si>
  <si>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</si>
  <si>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</si>
  <si>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</si>
  <si>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</si>
  <si>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</si>
  <si>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</si>
  <si>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</si>
  <si>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</si>
  <si>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</si>
  <si>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</si>
  <si>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</si>
  <si>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</si>
  <si>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</si>
  <si>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</si>
  <si>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</si>
  <si>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</si>
  <si>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</si>
  <si>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</si>
  <si>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</si>
  <si>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</si>
  <si>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</si>
  <si>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</si>
  <si>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</si>
  <si>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</si>
  <si>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</si>
  <si>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</si>
  <si>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</si>
  <si>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</si>
  <si>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</si>
  <si>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</si>
  <si>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</si>
  <si>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</si>
  <si>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</si>
  <si>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</si>
  <si>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</si>
  <si>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</si>
  <si>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</si>
  <si>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</si>
  <si>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</si>
  <si>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</si>
  <si>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</si>
  <si>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</si>
  <si>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</si>
  <si>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</si>
  <si>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</si>
  <si>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</si>
  <si>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</si>
  <si>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</si>
  <si>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</si>
  <si>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</si>
  <si>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</si>
  <si>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</si>
  <si>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</si>
  <si>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</si>
  <si>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</si>
  <si>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</si>
  <si>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</si>
  <si>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</si>
  <si>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</si>
  <si>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</si>
  <si>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</si>
  <si>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</si>
  <si>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</si>
  <si>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</si>
  <si>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</si>
  <si>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</si>
  <si>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</si>
  <si>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</si>
  <si>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</si>
  <si>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</si>
  <si>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</si>
  <si>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</si>
  <si>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</si>
  <si>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</si>
  <si>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</si>
  <si>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</si>
  <si>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</si>
  <si>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</si>
  <si>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</si>
  <si>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</si>
  <si>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</si>
  <si>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</si>
  <si>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</si>
  <si>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</si>
  <si>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</si>
  <si>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</si>
  <si>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</si>
  <si>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</si>
  <si>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</si>
  <si>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</si>
  <si>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</si>
  <si>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</si>
  <si>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</si>
  <si>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</si>
  <si>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</si>
  <si>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</si>
  <si>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</si>
  <si>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</si>
  <si>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</si>
  <si>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</si>
  <si>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</si>
  <si>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</si>
  <si>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</si>
  <si>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</si>
  <si>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</si>
  <si>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</si>
  <si>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</si>
  <si>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</si>
  <si>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</si>
  <si>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</si>
  <si>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</si>
  <si>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</si>
  <si>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</si>
  <si>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</si>
  <si>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</si>
  <si>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</si>
  <si>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</si>
  <si>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</si>
  <si>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</si>
  <si>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</si>
  <si>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</si>
  <si>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</si>
  <si>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</si>
  <si>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</si>
  <si>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</si>
  <si>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</si>
  <si>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</si>
  <si>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</si>
  <si>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</si>
  <si>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</si>
  <si>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</si>
  <si>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</si>
  <si>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</si>
  <si>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</si>
  <si>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</si>
  <si>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</si>
  <si>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</si>
  <si>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</si>
  <si>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</si>
  <si>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</si>
  <si>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</si>
  <si>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</si>
  <si>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</si>
  <si>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</si>
  <si>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</si>
  <si>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</si>
  <si>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</si>
  <si>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</si>
  <si>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</si>
  <si>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</si>
  <si>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</si>
  <si>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</si>
  <si>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</si>
  <si>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</si>
  <si>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</si>
  <si>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</si>
  <si>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</si>
  <si>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</si>
  <si>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</si>
  <si>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</si>
  <si>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</si>
  <si>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</si>
  <si>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</si>
  <si>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</si>
  <si>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</si>
  <si>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</si>
  <si>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</si>
  <si>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</si>
  <si>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</si>
  <si>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</si>
  <si>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</si>
  <si>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</si>
  <si>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</si>
  <si>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</si>
  <si>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</si>
  <si>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</si>
  <si>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</si>
  <si>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</si>
  <si>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</si>
  <si>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</si>
  <si>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</si>
  <si>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</si>
  <si>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</si>
  <si>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</si>
  <si>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</si>
  <si>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</si>
  <si>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</si>
  <si>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</si>
  <si>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</si>
  <si>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</si>
  <si>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</si>
  <si>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</si>
  <si>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</si>
  <si>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</si>
  <si>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</si>
  <si>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</si>
  <si>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</si>
  <si>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</si>
  <si>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</si>
  <si>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</si>
  <si>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</si>
  <si>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</si>
  <si>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</si>
  <si>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</si>
  <si>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</si>
  <si>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</si>
  <si>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</si>
  <si>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</si>
  <si>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</si>
  <si>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</si>
  <si>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</si>
  <si>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</si>
  <si>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</si>
  <si>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</si>
  <si>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</si>
  <si>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</si>
  <si>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</si>
  <si>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</si>
  <si>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</si>
  <si>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</si>
  <si>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</si>
  <si>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</si>
  <si>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</si>
  <si>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</si>
  <si>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</si>
  <si>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</si>
  <si>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</si>
  <si>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</si>
  <si>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</si>
  <si>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</si>
  <si>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</si>
  <si>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</si>
  <si>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</si>
  <si>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</si>
  <si>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</si>
  <si>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</si>
  <si>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</si>
  <si>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</si>
  <si>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</si>
  <si>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</si>
  <si>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</si>
  <si>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</si>
  <si>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</si>
  <si>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</si>
  <si>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</si>
  <si>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</si>
  <si>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</si>
  <si>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</si>
  <si>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</si>
  <si>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</si>
  <si>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</si>
  <si>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</si>
  <si>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</si>
  <si>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</si>
  <si>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</si>
  <si>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</si>
  <si>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</si>
  <si>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</si>
  <si>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</si>
  <si>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</si>
  <si>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</si>
  <si>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</si>
  <si>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</si>
  <si>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</si>
  <si>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</si>
  <si>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</si>
  <si>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</si>
  <si>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</si>
  <si>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</si>
  <si>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</si>
  <si>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</si>
  <si>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</si>
  <si>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</si>
  <si>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</si>
  <si>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</si>
  <si>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</si>
  <si>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</si>
  <si>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</si>
  <si>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</si>
  <si>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</si>
  <si>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</si>
  <si>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</si>
  <si>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</si>
  <si>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</si>
  <si>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</si>
  <si>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</si>
  <si>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</si>
  <si>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</si>
  <si>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</si>
  <si>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</si>
  <si>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</si>
  <si>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</si>
  <si>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</si>
  <si>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</si>
  <si>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</si>
  <si>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</si>
  <si>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</si>
  <si>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</si>
  <si>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</si>
  <si>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</si>
  <si>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</si>
  <si>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</si>
  <si>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</si>
  <si>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</si>
  <si>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</si>
  <si>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</si>
  <si>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</si>
  <si>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</si>
  <si>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</si>
  <si>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</si>
  <si>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</si>
  <si>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</si>
  <si>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</si>
  <si>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</si>
  <si>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</si>
  <si>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</si>
  <si>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</si>
  <si>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</si>
  <si>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</si>
  <si>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</si>
  <si>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</si>
  <si>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</si>
  <si>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</si>
  <si>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</si>
  <si>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</si>
  <si>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</si>
  <si>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</si>
  <si>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</si>
  <si>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</si>
  <si>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</si>
  <si>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</si>
  <si>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</si>
  <si>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</si>
  <si>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</si>
  <si>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</si>
  <si>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</si>
  <si>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</si>
  <si>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</si>
  <si>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</si>
  <si>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</si>
  <si>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</si>
  <si>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</si>
  <si>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</si>
  <si>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</si>
  <si>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</si>
  <si>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</si>
  <si>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</si>
  <si>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</si>
  <si>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</si>
  <si>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</si>
  <si>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</si>
  <si>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</si>
  <si>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</si>
  <si>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</si>
  <si>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</si>
  <si>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</si>
  <si>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</si>
  <si>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</si>
  <si>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</si>
  <si>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</si>
  <si>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</si>
  <si>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</si>
  <si>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</si>
  <si>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</si>
  <si>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</si>
  <si>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</si>
  <si>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</si>
  <si>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</si>
  <si>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</si>
  <si>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</si>
  <si>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</si>
  <si>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</si>
  <si>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</si>
  <si>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</si>
  <si>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</si>
  <si>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</si>
  <si>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</si>
  <si>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</si>
  <si>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</si>
  <si>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</si>
  <si>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</si>
  <si>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</si>
  <si>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</si>
  <si>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</si>
  <si>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</si>
  <si>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</si>
  <si>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</si>
  <si>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</si>
  <si>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</si>
  <si>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</si>
  <si>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</si>
  <si>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</si>
  <si>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</si>
  <si>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</si>
  <si>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</si>
  <si>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</si>
  <si>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</si>
  <si>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</si>
  <si>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</si>
  <si>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</si>
  <si>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</si>
  <si>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</si>
  <si>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</si>
  <si>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</si>
  <si>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</si>
  <si>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</si>
  <si>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</si>
  <si>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</si>
  <si>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</si>
  <si>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</si>
  <si>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</si>
  <si>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</si>
  <si>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</si>
  <si>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</si>
  <si>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</si>
  <si>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</si>
  <si>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</si>
  <si>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</si>
  <si>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</si>
  <si>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</si>
  <si>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</si>
  <si>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</si>
  <si>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</si>
  <si>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</si>
  <si>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</si>
  <si>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</si>
  <si>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</si>
  <si>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</si>
  <si>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</si>
  <si>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</si>
  <si>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</si>
  <si>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</si>
  <si>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</si>
  <si>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</si>
  <si>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</si>
  <si>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</si>
  <si>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</si>
  <si>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</si>
  <si>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</si>
  <si>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</si>
  <si>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</si>
  <si>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</si>
  <si>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</si>
  <si>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</si>
  <si>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</si>
  <si>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</si>
  <si>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</si>
  <si>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</si>
  <si>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</si>
  <si>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</si>
  <si>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</si>
  <si>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</si>
  <si>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</si>
  <si>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</si>
  <si>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</si>
  <si>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</si>
  <si>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</si>
  <si>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</si>
  <si>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</si>
  <si>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</si>
  <si>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</si>
  <si>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</si>
  <si>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</si>
  <si>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</si>
  <si>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</si>
  <si>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</si>
  <si>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</si>
  <si>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</si>
  <si>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</si>
  <si>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</si>
  <si>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</si>
  <si>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</si>
  <si>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</si>
  <si>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</si>
  <si>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</si>
  <si>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</si>
  <si>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</si>
  <si>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</si>
  <si>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</si>
  <si>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</si>
  <si>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</si>
  <si>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</si>
  <si>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</si>
  <si>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</si>
  <si>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</si>
  <si>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</si>
  <si>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</si>
  <si>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</si>
  <si>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</si>
  <si>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</si>
  <si>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</si>
  <si>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</si>
  <si>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</si>
  <si>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</si>
  <si>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</si>
  <si>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</si>
  <si>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</si>
  <si>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</si>
  <si>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</si>
  <si>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</si>
  <si>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</si>
  <si>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</si>
  <si>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</si>
  <si>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</si>
  <si>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</si>
  <si>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</si>
  <si>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</si>
  <si>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</si>
  <si>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</si>
  <si>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</si>
  <si>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</si>
  <si>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</si>
  <si>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</si>
  <si>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</si>
  <si>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</si>
  <si>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</si>
  <si>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</si>
  <si>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</si>
  <si>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</si>
  <si>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</si>
  <si>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</si>
  <si>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</si>
  <si>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</si>
  <si>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</si>
  <si>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</si>
  <si>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</si>
  <si>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</si>
  <si>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</si>
  <si>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</si>
  <si>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</si>
  <si>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</si>
  <si>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</si>
  <si>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</si>
  <si>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</si>
  <si>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</si>
  <si>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</si>
  <si>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</si>
  <si>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</si>
  <si>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</si>
  <si>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</si>
  <si>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</si>
  <si>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</si>
  <si>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</si>
  <si>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</si>
  <si>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</si>
  <si>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</si>
  <si>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</si>
  <si>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</si>
  <si>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</si>
  <si>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</si>
  <si>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</si>
  <si>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</si>
  <si>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</si>
  <si>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</si>
  <si>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</si>
  <si>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</si>
  <si>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</si>
  <si>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</si>
  <si>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</si>
  <si>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</si>
  <si>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</si>
  <si>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</si>
  <si>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</si>
  <si>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</si>
  <si>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</si>
  <si>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</si>
  <si>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</si>
  <si>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</si>
  <si>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</si>
  <si>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</si>
  <si>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</si>
  <si>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</si>
  <si>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</si>
  <si>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</si>
  <si>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</si>
  <si>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</si>
  <si>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</si>
  <si>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</si>
  <si>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</si>
  <si>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</si>
  <si>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</si>
  <si>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</si>
  <si>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</si>
  <si>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</si>
  <si>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</si>
  <si>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</si>
  <si>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</si>
  <si>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</si>
  <si>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</si>
  <si>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</si>
  <si>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</si>
  <si>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</si>
  <si>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</si>
  <si>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</si>
  <si>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</si>
  <si>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</si>
  <si>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</si>
  <si>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</si>
  <si>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</si>
  <si>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</si>
  <si>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</si>
  <si>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</si>
  <si>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</si>
  <si>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</si>
  <si>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</si>
  <si>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</si>
  <si>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</si>
  <si>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</si>
  <si>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</si>
  <si>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</si>
  <si>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</si>
  <si>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</si>
  <si>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</si>
  <si>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</si>
  <si>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</si>
  <si>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</si>
  <si>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</si>
  <si>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</si>
  <si>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</si>
  <si>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</si>
  <si>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</si>
  <si>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</si>
  <si>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</si>
  <si>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</si>
  <si>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</si>
  <si>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</si>
  <si>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</si>
  <si>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</si>
  <si>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</si>
  <si>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</si>
  <si>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</si>
  <si>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</si>
  <si>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</si>
  <si>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</si>
  <si>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</si>
  <si>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</si>
  <si>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</si>
  <si>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</si>
  <si>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</si>
  <si>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</si>
  <si>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</si>
  <si>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</si>
  <si>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</si>
  <si>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</si>
  <si>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</si>
  <si>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</si>
  <si>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</si>
  <si>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</si>
  <si>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</si>
  <si>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</si>
  <si>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</si>
  <si>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</si>
  <si>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</si>
  <si>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</si>
  <si>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</si>
  <si>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</si>
  <si>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</si>
  <si>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</si>
  <si>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</si>
  <si>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</si>
  <si>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</si>
  <si>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</si>
  <si>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</si>
  <si>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</si>
  <si>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</si>
  <si>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</si>
  <si>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</si>
  <si>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</si>
  <si>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</si>
  <si>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</si>
  <si>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</si>
  <si>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</si>
  <si>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</si>
  <si>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</si>
  <si>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</si>
  <si>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</si>
  <si>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</si>
  <si>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</si>
  <si>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</si>
  <si>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</si>
  <si>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</si>
  <si>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</si>
  <si>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</si>
  <si>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</si>
  <si>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</si>
  <si>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</si>
  <si>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</si>
  <si>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</si>
  <si>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</si>
  <si>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</si>
  <si>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</si>
  <si>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</si>
  <si>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</si>
  <si>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</si>
  <si>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</si>
  <si>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</si>
  <si>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</si>
  <si>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</si>
  <si>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</si>
  <si>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</si>
  <si>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</si>
  <si>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</si>
  <si>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</si>
  <si>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</si>
  <si>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</si>
  <si>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</si>
  <si>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</si>
  <si>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</si>
  <si>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</si>
  <si>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</si>
  <si>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</si>
  <si>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</si>
  <si>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</si>
  <si>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</si>
  <si>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</si>
  <si>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</si>
  <si>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</si>
  <si>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</si>
  <si>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</si>
  <si>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</si>
  <si>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</si>
  <si>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</si>
  <si>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</si>
  <si>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</si>
  <si>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</si>
  <si>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</si>
  <si>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</si>
  <si>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</si>
  <si>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</si>
  <si>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</si>
  <si>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</si>
  <si>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</si>
  <si>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</si>
  <si>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</si>
  <si>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</si>
  <si>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</si>
  <si>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</si>
  <si>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</si>
  <si>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</si>
  <si>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</si>
  <si>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</si>
  <si>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</si>
  <si>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</si>
  <si>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</si>
  <si>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</si>
  <si>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</si>
  <si>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</si>
  <si>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</si>
  <si>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</si>
  <si>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</si>
  <si>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</si>
  <si>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</si>
  <si>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</si>
  <si>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</si>
  <si>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</si>
  <si>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</si>
  <si>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</si>
  <si>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</si>
  <si>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</si>
  <si>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</si>
  <si>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</si>
  <si>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</si>
  <si>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</si>
  <si>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</si>
  <si>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</si>
  <si>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</si>
  <si>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</si>
  <si>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</si>
  <si>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</si>
  <si>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</si>
  <si>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</si>
  <si>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</si>
  <si>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</si>
  <si>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</si>
  <si>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</si>
  <si>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</si>
  <si>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</si>
  <si>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</si>
  <si>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</si>
  <si>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</si>
  <si>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</si>
  <si>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</si>
  <si>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</si>
  <si>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</si>
  <si>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</si>
  <si>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</si>
  <si>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</si>
  <si>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</si>
  <si>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</si>
  <si>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</si>
  <si>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</si>
  <si>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</si>
  <si>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</si>
  <si>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</si>
  <si>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</si>
  <si>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</si>
  <si>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</si>
  <si>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</si>
  <si>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</si>
  <si>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</si>
  <si>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</si>
  <si>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</si>
  <si>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</si>
  <si>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</si>
  <si>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</si>
  <si>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</si>
  <si>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</si>
  <si>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</si>
  <si>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</si>
  <si>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</si>
  <si>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</si>
  <si>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</si>
  <si>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</si>
  <si>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</si>
  <si>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</si>
  <si>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</si>
  <si>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</si>
  <si>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</si>
  <si>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</si>
  <si>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</si>
  <si>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</si>
  <si>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</si>
  <si>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</si>
  <si>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</si>
  <si>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</si>
  <si>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</si>
  <si>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</si>
  <si>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</si>
  <si>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</si>
  <si>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</si>
  <si>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</si>
  <si>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</si>
  <si>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</si>
  <si>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</si>
  <si>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</si>
  <si>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</si>
  <si>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</si>
  <si>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</si>
  <si>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</si>
  <si>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</si>
  <si>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</si>
  <si>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</si>
  <si>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</si>
  <si>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</si>
  <si>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</si>
  <si>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</si>
  <si>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</si>
  <si>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</si>
  <si>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</si>
  <si>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</si>
  <si>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</si>
  <si>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</si>
  <si>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</si>
  <si>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</si>
  <si>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</si>
  <si>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</si>
  <si>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</si>
  <si>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</si>
  <si>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</si>
  <si>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</si>
  <si>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</si>
  <si>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</si>
  <si>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</si>
  <si>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</si>
  <si>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</si>
  <si>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</si>
  <si>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</si>
  <si>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</si>
  <si>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</si>
  <si>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</si>
  <si>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</si>
  <si>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</si>
  <si>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</si>
  <si>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</si>
  <si>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</si>
  <si>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</si>
  <si>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</si>
  <si>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</si>
  <si>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</si>
  <si>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</si>
  <si>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</si>
  <si>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</si>
  <si>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</si>
  <si>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</si>
  <si>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</si>
  <si>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</si>
  <si>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</si>
  <si>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</si>
  <si>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</si>
  <si>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</si>
  <si>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</si>
  <si>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</si>
  <si>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</si>
  <si>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</si>
  <si>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</si>
  <si>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</si>
  <si>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</si>
  <si>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</si>
  <si>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</si>
  <si>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</si>
  <si>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</si>
  <si>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</si>
  <si>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</si>
  <si>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</si>
  <si>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</si>
  <si>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</si>
  <si>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</si>
  <si>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</si>
  <si>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</si>
  <si>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</si>
  <si>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</si>
  <si>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</si>
  <si>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</si>
  <si>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</si>
  <si>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</si>
  <si>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</si>
  <si>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</si>
  <si>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</si>
  <si>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</si>
  <si>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</si>
  <si>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</si>
  <si>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</si>
  <si>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</si>
  <si>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</si>
  <si>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</si>
  <si>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</si>
  <si>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</si>
  <si>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</si>
  <si>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</si>
  <si>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</si>
  <si>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</si>
  <si>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</si>
  <si>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</si>
  <si>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</si>
  <si>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</si>
  <si>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</si>
  <si>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</si>
  <si>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</si>
  <si>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</si>
  <si>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</si>
  <si>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</si>
  <si>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</si>
  <si>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</si>
  <si>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</si>
  <si>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</si>
  <si>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</si>
  <si>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</si>
  <si>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</si>
  <si>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</si>
  <si>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</si>
  <si>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</si>
  <si>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</si>
  <si>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</si>
  <si>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</si>
  <si>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</si>
  <si>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</si>
  <si>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</si>
  <si>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</si>
  <si>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</si>
  <si>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</si>
  <si>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</si>
  <si>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</si>
  <si>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</si>
  <si>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</si>
  <si>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</si>
  <si>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</si>
  <si>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</si>
  <si>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</si>
  <si>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</si>
  <si>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</si>
  <si>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</si>
  <si>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</si>
  <si>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</si>
  <si>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</si>
  <si>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</si>
  <si>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</si>
  <si>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</si>
  <si>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</si>
  <si>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</si>
  <si>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</si>
  <si>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</si>
  <si>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</si>
  <si>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</si>
  <si>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</si>
  <si>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</si>
  <si>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</si>
  <si>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</si>
  <si>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</si>
  <si>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</si>
  <si>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</si>
  <si>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</si>
  <si>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</si>
  <si>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</si>
  <si>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</si>
  <si>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</si>
  <si>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</si>
  <si>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</si>
  <si>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</si>
  <si>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</si>
  <si>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</si>
  <si>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</si>
  <si>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</si>
  <si>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</si>
  <si>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</si>
  <si>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</si>
  <si>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</si>
  <si>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</si>
  <si>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</si>
  <si>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</si>
  <si>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</si>
  <si>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</si>
  <si>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</si>
  <si>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</si>
  <si>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</si>
  <si>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</si>
  <si>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</si>
  <si>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</si>
  <si>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</si>
  <si>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</si>
  <si>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</si>
  <si>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</si>
  <si>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</si>
  <si>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</si>
  <si>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</si>
  <si>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</si>
  <si>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</si>
  <si>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</si>
  <si>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</si>
  <si>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</si>
  <si>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</si>
  <si>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</si>
  <si>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</si>
  <si>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</si>
  <si>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</si>
  <si>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</si>
  <si>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</si>
  <si>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</si>
  <si>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</si>
  <si>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</si>
  <si>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</si>
  <si>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</si>
  <si>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</si>
  <si>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</si>
  <si>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</si>
  <si>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</si>
  <si>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</si>
  <si>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</si>
  <si>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</si>
  <si>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</si>
  <si>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</si>
  <si>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</si>
  <si>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</si>
  <si>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</si>
  <si>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</si>
  <si>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</si>
  <si>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</si>
  <si>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</si>
  <si>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</si>
  <si>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</si>
  <si>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</si>
  <si>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</si>
  <si>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</si>
  <si>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</si>
  <si>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</si>
  <si>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</si>
  <si>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</si>
  <si>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</si>
  <si>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</si>
  <si>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</si>
  <si>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</si>
  <si>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</si>
  <si>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</si>
  <si>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</si>
  <si>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</si>
  <si>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</si>
  <si>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</si>
  <si>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</si>
  <si>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</si>
  <si>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</si>
  <si>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</si>
  <si>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</si>
  <si>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</si>
  <si>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</si>
  <si>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</si>
  <si>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</si>
  <si>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</si>
  <si>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</si>
  <si>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</si>
  <si>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</si>
  <si>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</si>
  <si>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</si>
  <si>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</si>
  <si>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</si>
  <si>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</si>
  <si>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</si>
  <si>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</si>
  <si>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</si>
  <si>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</si>
  <si>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</si>
  <si>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</si>
  <si>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</si>
  <si>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</si>
  <si>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</si>
  <si>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</si>
  <si>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</si>
  <si>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</si>
  <si>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</si>
  <si>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</si>
  <si>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</si>
  <si>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</si>
  <si>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</si>
  <si>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</si>
  <si>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</si>
  <si>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</si>
  <si>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</si>
  <si>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</si>
  <si>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</si>
  <si>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</si>
  <si>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</si>
  <si>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</si>
  <si>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</si>
  <si>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</si>
  <si>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</si>
  <si>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</si>
  <si>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</si>
  <si>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</si>
  <si>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</si>
  <si>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</si>
  <si>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</si>
  <si>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</si>
  <si>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</si>
  <si>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</si>
  <si>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</si>
  <si>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</si>
  <si>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</si>
  <si>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</si>
  <si>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</si>
  <si>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</si>
  <si>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</si>
  <si>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</si>
  <si>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</si>
  <si>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</si>
  <si>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</si>
  <si>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</si>
  <si>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</si>
  <si>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</si>
  <si>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</si>
  <si>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</si>
  <si>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</si>
  <si>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</si>
  <si>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</si>
  <si>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</si>
  <si>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</si>
  <si>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</si>
  <si>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</si>
  <si>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</si>
  <si>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</si>
  <si>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</si>
  <si>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</si>
  <si>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</si>
  <si>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</si>
  <si>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</si>
  <si>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</si>
  <si>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</si>
  <si>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</si>
  <si>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</si>
  <si>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</si>
  <si>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</si>
  <si>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</si>
  <si>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</si>
  <si>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</si>
  <si>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</si>
  <si>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</si>
  <si>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</si>
  <si>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</si>
  <si>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</si>
  <si>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</si>
  <si>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</si>
  <si>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</si>
  <si>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</si>
  <si>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</si>
  <si>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</si>
  <si>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</si>
  <si>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</si>
  <si>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</si>
  <si>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</si>
  <si>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</si>
  <si>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</si>
  <si>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</si>
  <si>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</si>
  <si>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</si>
  <si>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</si>
  <si>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</si>
  <si>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</si>
  <si>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</si>
  <si>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</si>
  <si>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</si>
  <si>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</si>
  <si>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</si>
  <si>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</si>
  <si>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</si>
  <si>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</si>
  <si>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</si>
  <si>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</si>
  <si>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</si>
  <si>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</si>
  <si>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</si>
  <si>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</si>
  <si>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</si>
  <si>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</si>
  <si>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</si>
  <si>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</si>
  <si>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</si>
  <si>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</si>
  <si>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</si>
  <si>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</si>
  <si>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</si>
  <si>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</si>
  <si>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</si>
  <si>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</si>
  <si>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</si>
  <si>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</si>
  <si>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</si>
  <si>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</si>
  <si>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</si>
  <si>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</si>
  <si>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</si>
  <si>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</si>
  <si>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</si>
  <si>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</si>
  <si>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</si>
  <si>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</si>
  <si>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</si>
  <si>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</si>
  <si>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</si>
  <si>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</si>
  <si>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</si>
  <si>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</si>
  <si>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</si>
  <si>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</si>
  <si>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</si>
  <si>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</si>
  <si>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</si>
  <si>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</si>
  <si>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</si>
  <si>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</si>
  <si>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</si>
  <si>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</si>
  <si>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</si>
  <si>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</si>
  <si>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</si>
  <si>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</si>
  <si>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</si>
  <si>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</si>
  <si>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</si>
  <si>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</si>
  <si>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</si>
  <si>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</si>
  <si>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</si>
  <si>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</si>
  <si>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</si>
  <si>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</si>
  <si>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</si>
  <si>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</si>
  <si>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</si>
  <si>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</si>
  <si>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</si>
  <si>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</si>
  <si>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</si>
  <si>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</si>
  <si>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</si>
  <si>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</si>
  <si>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</si>
  <si>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</si>
  <si>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</si>
  <si>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</si>
  <si>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</si>
  <si>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</si>
  <si>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</si>
  <si>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</si>
  <si>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</si>
  <si>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</si>
  <si>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</si>
  <si>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</si>
  <si>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</si>
  <si>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</si>
  <si>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</si>
  <si>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</si>
  <si>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</si>
  <si>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</si>
  <si>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</si>
  <si>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</si>
  <si>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</si>
  <si>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</si>
  <si>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</si>
  <si>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</si>
  <si>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</si>
  <si>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</si>
  <si>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</si>
  <si>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</si>
  <si>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</si>
  <si>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</si>
  <si>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</si>
  <si>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</si>
  <si>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</si>
  <si>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</si>
  <si>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</si>
  <si>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</si>
  <si>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</si>
  <si>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</si>
  <si>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</si>
  <si>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</si>
  <si>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</si>
  <si>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</si>
  <si>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</si>
  <si>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</si>
  <si>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</si>
  <si>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</si>
  <si>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</si>
  <si>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</si>
  <si>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</si>
  <si>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</si>
  <si>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</si>
  <si>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</si>
  <si>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</si>
  <si>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</si>
  <si>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</si>
  <si>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</si>
  <si>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</si>
  <si>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</si>
  <si>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</si>
  <si>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</si>
  <si>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</si>
  <si>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</si>
  <si>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</si>
  <si>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</si>
  <si>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</si>
  <si>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</si>
  <si>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</si>
  <si>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</si>
  <si>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</si>
  <si>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</si>
  <si>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</si>
  <si>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</si>
  <si>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</si>
  <si>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</si>
  <si>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</si>
  <si>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</si>
  <si>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</si>
  <si>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</si>
  <si>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</si>
  <si>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</si>
  <si>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</si>
  <si>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</si>
  <si>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</si>
  <si>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</si>
  <si>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</si>
  <si>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</si>
  <si>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</si>
  <si>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</si>
  <si>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</si>
  <si>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</si>
  <si>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</si>
  <si>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</si>
  <si>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</si>
  <si>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</si>
  <si>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</si>
  <si>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</si>
  <si>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</si>
  <si>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</si>
  <si>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</si>
  <si>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</si>
  <si>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</si>
  <si>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</si>
  <si>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</si>
  <si>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</si>
  <si>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</si>
  <si>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</si>
  <si>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</si>
  <si>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</si>
  <si>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</si>
  <si>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</si>
  <si>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</si>
  <si>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</si>
  <si>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</si>
  <si>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</si>
  <si>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</si>
  <si>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</si>
  <si>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</si>
  <si>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</si>
  <si>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</si>
  <si>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</si>
  <si>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</si>
  <si>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</si>
  <si>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</si>
  <si>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</si>
  <si>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</si>
  <si>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</si>
  <si>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</si>
  <si>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</si>
  <si>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</si>
  <si>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</si>
  <si>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</si>
  <si>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</si>
  <si>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</si>
  <si>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</si>
  <si>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</si>
  <si>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</si>
  <si>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</si>
  <si>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</si>
  <si>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</si>
  <si>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</si>
  <si>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</si>
  <si>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</si>
  <si>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</si>
  <si>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</si>
  <si>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</si>
  <si>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</si>
  <si>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</si>
  <si>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</si>
  <si>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</si>
  <si>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</si>
  <si>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</si>
  <si>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</si>
  <si>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</si>
  <si>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</si>
  <si>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</si>
  <si>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</si>
  <si>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</si>
  <si>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</si>
  <si>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</si>
  <si>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</si>
  <si>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</si>
  <si>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</si>
  <si>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</si>
  <si>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</si>
  <si>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</si>
  <si>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</si>
  <si>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</si>
  <si>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</si>
  <si>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</si>
  <si>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</si>
  <si>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</si>
  <si>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</si>
  <si>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</si>
  <si>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</si>
  <si>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</si>
  <si>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</si>
  <si>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</si>
  <si>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</si>
  <si>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</si>
  <si>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</si>
  <si>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</si>
  <si>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</si>
  <si>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</si>
  <si>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</si>
  <si>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</si>
  <si>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</si>
  <si>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</si>
  <si>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</si>
  <si>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</si>
  <si>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</si>
  <si>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</si>
  <si>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</si>
  <si>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</si>
  <si>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</si>
  <si>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</si>
  <si>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</si>
  <si>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</si>
  <si>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</si>
  <si>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</si>
  <si>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</si>
  <si>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</si>
  <si>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</si>
  <si>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</si>
  <si>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</si>
  <si>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</si>
  <si>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</si>
  <si>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</si>
  <si>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</si>
  <si>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</si>
  <si>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</si>
  <si>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</si>
  <si>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</si>
  <si>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</si>
  <si>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</si>
  <si>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</si>
  <si>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</si>
  <si>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</si>
  <si>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</si>
  <si>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</si>
  <si>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</si>
  <si>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</si>
  <si>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</si>
  <si>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</si>
  <si>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</si>
  <si>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</si>
  <si>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</si>
  <si>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</si>
  <si>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</si>
  <si>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</si>
  <si>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</si>
  <si>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</si>
  <si>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</si>
  <si>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</si>
  <si>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</si>
  <si>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</si>
  <si>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</si>
  <si>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</si>
  <si>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</si>
  <si>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</si>
  <si>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</si>
  <si>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</si>
  <si>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</si>
  <si>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</si>
  <si>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</si>
  <si>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</si>
  <si>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</si>
  <si>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</si>
  <si>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</si>
  <si>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</si>
  <si>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</si>
  <si>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</si>
  <si>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</si>
  <si>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</si>
  <si>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</si>
  <si>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</si>
  <si>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</si>
  <si>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</si>
  <si>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</si>
  <si>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</si>
  <si>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</si>
  <si>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</si>
  <si>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</si>
  <si>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</si>
  <si>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</si>
  <si>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</si>
  <si>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</si>
  <si>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</si>
  <si>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</si>
  <si>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</si>
  <si>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</si>
  <si>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</si>
  <si>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</si>
  <si>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</si>
  <si>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</si>
  <si>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</si>
  <si>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</si>
  <si>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</si>
  <si>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</si>
  <si>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</si>
  <si>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</si>
  <si>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</si>
  <si>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</si>
  <si>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</si>
  <si>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</si>
  <si>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</si>
  <si>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</si>
  <si>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</si>
  <si>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</si>
  <si>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</si>
  <si>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</si>
  <si>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</si>
  <si>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</si>
  <si>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</si>
  <si>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</si>
  <si>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</si>
  <si>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</si>
  <si>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</si>
  <si>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</si>
  <si>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</si>
  <si>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</si>
  <si>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</si>
  <si>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</si>
  <si>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</si>
  <si>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</si>
  <si>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</si>
  <si>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</si>
  <si>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</si>
  <si>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</si>
  <si>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</si>
  <si>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</si>
  <si>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</si>
  <si>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</si>
  <si>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</si>
  <si>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</si>
  <si>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</si>
  <si>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</si>
  <si>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</si>
  <si>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</si>
  <si>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</si>
  <si>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</si>
  <si>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</si>
  <si>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</si>
  <si>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</si>
  <si>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</si>
  <si>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</si>
  <si>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</si>
  <si>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</si>
  <si>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</si>
  <si>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</si>
  <si>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</si>
  <si>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</si>
  <si>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</si>
  <si>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</si>
  <si>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</si>
  <si>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</si>
  <si>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</si>
  <si>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</si>
  <si>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</si>
  <si>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</si>
  <si>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</si>
  <si>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</si>
  <si>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</si>
  <si>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</si>
  <si>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</si>
  <si>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</si>
  <si>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</si>
  <si>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</si>
  <si>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</si>
  <si>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</si>
  <si>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</si>
  <si>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</si>
  <si>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</si>
  <si>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</si>
  <si>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</si>
  <si>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</si>
  <si>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</si>
  <si>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</si>
  <si>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</si>
  <si>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</si>
  <si>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</si>
  <si>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</si>
  <si>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</si>
  <si>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</si>
  <si>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</si>
  <si>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</si>
  <si>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</si>
  <si>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</si>
  <si>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</si>
  <si>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</si>
  <si>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</si>
  <si>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</si>
  <si>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</si>
  <si>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</si>
  <si>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</si>
  <si>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</si>
  <si>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</si>
  <si>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</si>
  <si>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</si>
  <si>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</si>
  <si>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</si>
  <si>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</si>
  <si>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</si>
  <si>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</si>
  <si>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</si>
  <si>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</si>
  <si>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</si>
  <si>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</si>
  <si>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</si>
  <si>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</si>
  <si>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</si>
  <si>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</si>
  <si>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</si>
  <si>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</si>
  <si>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</si>
  <si>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</si>
  <si>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</si>
  <si>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</si>
  <si>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</si>
  <si>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</si>
  <si>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</si>
  <si>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</si>
  <si>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</si>
  <si>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</si>
  <si>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</si>
  <si>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</si>
  <si>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</si>
  <si>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</si>
  <si>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</si>
  <si>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</si>
  <si>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</si>
  <si>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</si>
  <si>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</si>
  <si>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</si>
  <si>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</si>
  <si>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</si>
  <si>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</si>
  <si>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</si>
  <si>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</si>
  <si>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</si>
  <si>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</si>
  <si>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</si>
  <si>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</si>
  <si>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</si>
  <si>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</si>
  <si>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</si>
  <si>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</si>
  <si>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</si>
  <si>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</si>
  <si>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</si>
  <si>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</si>
  <si>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</si>
  <si>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</si>
  <si>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</si>
  <si>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</si>
  <si>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</si>
  <si>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</si>
  <si>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</si>
  <si>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</si>
  <si>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</si>
  <si>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</si>
  <si>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</si>
  <si>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</si>
  <si>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</si>
  <si>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</si>
  <si>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</si>
  <si>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</si>
  <si>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</si>
  <si>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</si>
  <si>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</si>
  <si>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</si>
  <si>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</si>
  <si>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</si>
  <si>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</si>
  <si>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</si>
  <si>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</si>
  <si>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</si>
  <si>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</si>
  <si>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</si>
  <si>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</si>
  <si>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</si>
  <si>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</si>
  <si>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</si>
  <si>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</si>
  <si>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</si>
  <si>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</si>
  <si>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</si>
  <si>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</si>
  <si>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</si>
  <si>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</si>
  <si>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</si>
  <si>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</si>
  <si>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</si>
  <si>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</si>
  <si>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</si>
  <si>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</si>
  <si>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</si>
  <si>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</si>
  <si>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</si>
  <si>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</si>
  <si>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</si>
  <si>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</si>
  <si>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</si>
  <si>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</si>
  <si>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</si>
  <si>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</si>
  <si>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</si>
  <si>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</si>
  <si>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</si>
  <si>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</si>
  <si>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</si>
  <si>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</si>
  <si>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</si>
  <si>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</si>
  <si>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</si>
  <si>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</si>
  <si>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</si>
  <si>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</si>
  <si>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</si>
  <si>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</si>
  <si>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</si>
  <si>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</si>
  <si>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</si>
  <si>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</si>
  <si>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</si>
  <si>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</si>
  <si>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</si>
  <si>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</si>
  <si>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</si>
  <si>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</si>
  <si>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</si>
  <si>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</si>
  <si>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</si>
  <si>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</si>
  <si>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</si>
  <si>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</si>
  <si>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</si>
  <si>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</si>
  <si>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</si>
  <si>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</si>
  <si>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</si>
  <si>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</si>
  <si>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</si>
  <si>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</si>
  <si>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</si>
  <si>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</si>
  <si>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</si>
  <si>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</si>
  <si>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</si>
  <si>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</si>
  <si>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</si>
  <si>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</si>
  <si>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</si>
  <si>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</si>
  <si>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</si>
  <si>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</si>
  <si>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</si>
  <si>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</si>
  <si>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</si>
  <si>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</si>
  <si>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</si>
  <si>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</si>
  <si>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</si>
  <si>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</si>
  <si>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</si>
  <si>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</si>
  <si>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</si>
  <si>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</si>
  <si>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</si>
  <si>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</si>
  <si>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</si>
  <si>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</si>
  <si>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</si>
  <si>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</si>
  <si>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</si>
  <si>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</si>
  <si>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</si>
  <si>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</si>
  <si>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</si>
  <si>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</si>
  <si>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</si>
  <si>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</si>
  <si>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</si>
  <si>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</si>
  <si>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</si>
  <si>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</si>
  <si>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</si>
  <si>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</si>
  <si>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</si>
  <si>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</si>
  <si>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</si>
  <si>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</si>
  <si>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</si>
  <si>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</si>
  <si>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</si>
  <si>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</si>
  <si>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</si>
  <si>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</si>
  <si>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</si>
  <si>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</si>
  <si>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</si>
  <si>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</si>
  <si>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</si>
  <si>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</si>
  <si>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</si>
  <si>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</si>
  <si>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</si>
  <si>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</si>
  <si>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</si>
  <si>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</si>
  <si>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</si>
  <si>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</si>
  <si>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</si>
  <si>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</si>
  <si>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</si>
  <si>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</si>
  <si>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</si>
  <si>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</si>
  <si>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</si>
  <si>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</si>
  <si>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</si>
  <si>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</si>
  <si>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</si>
  <si>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</si>
  <si>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</si>
  <si>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</si>
  <si>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</si>
  <si>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</si>
  <si>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</si>
  <si>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</si>
  <si>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</si>
  <si>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</si>
  <si>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</si>
  <si>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</si>
  <si>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</si>
  <si>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</si>
  <si>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</si>
  <si>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</si>
  <si>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</si>
  <si>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</si>
  <si>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</si>
  <si>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</si>
  <si>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</si>
  <si>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</si>
  <si>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</si>
  <si>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</si>
  <si>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</si>
  <si>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</si>
  <si>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</si>
  <si>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</si>
  <si>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</si>
  <si>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</si>
  <si>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</si>
  <si>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</si>
  <si>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</si>
  <si>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</si>
  <si>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</si>
  <si>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</si>
  <si>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</si>
  <si>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</si>
  <si>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</si>
  <si>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</si>
  <si>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</si>
  <si>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</si>
  <si>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</si>
  <si>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</si>
  <si>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</si>
  <si>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</si>
  <si>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</si>
  <si>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</si>
  <si>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</si>
  <si>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</si>
  <si>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</si>
  <si>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</si>
  <si>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</si>
  <si>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</si>
  <si>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</si>
  <si>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</si>
  <si>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</si>
  <si>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</si>
  <si>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</si>
  <si>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</si>
  <si>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</si>
  <si>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</si>
  <si>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</si>
  <si>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</si>
  <si>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</si>
  <si>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</si>
  <si>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</si>
  <si>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</si>
  <si>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</si>
  <si>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</si>
  <si>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</si>
  <si>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</si>
  <si>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</si>
  <si>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</si>
  <si>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</si>
  <si>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</si>
  <si>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</si>
  <si>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</si>
  <si>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</si>
  <si>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</si>
  <si>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</si>
  <si>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</si>
  <si>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</si>
  <si>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</si>
  <si>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</si>
  <si>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</si>
  <si>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</si>
  <si>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</si>
  <si>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</si>
  <si>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</si>
  <si>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</si>
  <si>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</si>
  <si>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</si>
  <si>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</si>
  <si>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</si>
  <si>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</si>
  <si>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</si>
  <si>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</si>
  <si>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</si>
  <si>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</si>
  <si>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</si>
  <si>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</si>
  <si>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</si>
  <si>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</si>
  <si>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</si>
  <si>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</si>
  <si>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</si>
  <si>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</si>
  <si>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</si>
  <si>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</si>
  <si>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</si>
  <si>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</si>
  <si>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</si>
  <si>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</si>
  <si>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</si>
  <si>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</si>
  <si>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</si>
  <si>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</si>
  <si>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</si>
  <si>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</si>
  <si>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</si>
  <si>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</si>
  <si>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</si>
  <si>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</si>
  <si>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</si>
  <si>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</si>
  <si>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</si>
  <si>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</si>
  <si>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</si>
  <si>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</si>
  <si>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</si>
  <si>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</si>
  <si>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</si>
  <si>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</si>
  <si>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</si>
  <si>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</si>
  <si>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</si>
  <si>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</si>
  <si>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</si>
  <si>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</si>
  <si>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</si>
  <si>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</si>
  <si>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</si>
  <si>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</si>
  <si>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</si>
  <si>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</si>
  <si>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</si>
  <si>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</si>
  <si>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</si>
  <si>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</si>
  <si>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</si>
  <si>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</si>
  <si>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</si>
  <si>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</si>
  <si>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</si>
  <si>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</si>
  <si>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</si>
  <si>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</si>
  <si>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</si>
  <si>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</si>
  <si>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</si>
  <si>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</si>
  <si>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</si>
  <si>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</si>
  <si>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</si>
  <si>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</si>
  <si>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</si>
  <si>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</si>
  <si>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</si>
  <si>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</si>
  <si>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</si>
  <si>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</si>
  <si>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</si>
  <si>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</si>
  <si>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</si>
  <si>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</si>
  <si>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</si>
  <si>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</si>
  <si>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</si>
  <si>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</si>
  <si>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</si>
  <si>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</si>
  <si>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</si>
  <si>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</si>
  <si>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</si>
  <si>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</si>
  <si>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</si>
  <si>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</si>
  <si>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</si>
  <si>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</si>
  <si>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</si>
  <si>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</si>
  <si>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</si>
  <si>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</si>
  <si>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</si>
  <si>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</si>
  <si>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</si>
  <si>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</si>
  <si>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</si>
  <si>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</si>
  <si>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</si>
  <si>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</si>
  <si>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</si>
  <si>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</si>
  <si>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</si>
  <si>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</si>
  <si>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</si>
  <si>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</si>
  <si>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</si>
  <si>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</si>
  <si>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</si>
  <si>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</si>
  <si>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</si>
  <si>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</si>
  <si>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</si>
  <si>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</si>
  <si>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</si>
  <si>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</si>
  <si>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</si>
  <si>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</si>
  <si>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</si>
  <si>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</si>
  <si>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</si>
  <si>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</si>
  <si>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</si>
  <si>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</si>
  <si>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</si>
  <si>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</si>
  <si>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</si>
  <si>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</si>
  <si>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</si>
  <si>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</si>
  <si>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</si>
  <si>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</si>
  <si>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</si>
  <si>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</si>
  <si>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</si>
  <si>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</si>
  <si>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</si>
  <si>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</si>
  <si>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</si>
  <si>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</si>
  <si>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</si>
  <si>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</si>
  <si>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</si>
  <si>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</si>
  <si>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</si>
  <si>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</si>
  <si>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</si>
  <si>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</si>
  <si>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</si>
  <si>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</si>
  <si>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</si>
  <si>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</si>
  <si>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</si>
  <si>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</si>
  <si>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</si>
  <si>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</si>
  <si>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</si>
  <si>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</si>
  <si>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</si>
  <si>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</si>
  <si>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</si>
  <si>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</si>
  <si>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</si>
  <si>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</si>
  <si>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</si>
  <si>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</si>
  <si>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</si>
  <si>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</si>
  <si>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</si>
  <si>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</si>
  <si>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</si>
  <si>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</si>
  <si>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</si>
  <si>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</si>
  <si>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</si>
  <si>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</si>
  <si>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</si>
  <si>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</si>
  <si>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</si>
  <si>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</si>
  <si>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</si>
  <si>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</si>
  <si>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</si>
  <si>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</si>
  <si>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</si>
  <si>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</si>
  <si>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</si>
  <si>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</si>
  <si>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</si>
  <si>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</si>
  <si>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</si>
  <si>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</si>
  <si>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</si>
  <si>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</si>
  <si>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</si>
  <si>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</si>
  <si>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</si>
  <si>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</si>
  <si>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</si>
  <si>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</si>
  <si>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</si>
  <si>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</si>
  <si>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</si>
  <si>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</si>
  <si>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</si>
  <si>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</si>
  <si>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</si>
  <si>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</si>
  <si>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</si>
  <si>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</si>
  <si>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</si>
  <si>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</si>
  <si>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</si>
  <si>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</si>
  <si>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</si>
  <si>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</si>
  <si>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</si>
  <si>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</si>
  <si>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</si>
  <si>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</si>
  <si>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</si>
  <si>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</si>
  <si>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</si>
  <si>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</si>
  <si>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</si>
  <si>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</si>
  <si>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</si>
  <si>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</si>
  <si>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</si>
  <si>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</si>
  <si>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</si>
  <si>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</si>
  <si>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</si>
  <si>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</si>
  <si>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</si>
  <si>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</si>
  <si>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</si>
  <si>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</si>
  <si>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</si>
  <si>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</si>
  <si>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</si>
  <si>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</si>
  <si>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</si>
  <si>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</si>
  <si>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</si>
  <si>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</si>
  <si>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</si>
  <si>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</si>
  <si>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</si>
  <si>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</si>
  <si>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</si>
  <si>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</si>
  <si>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</si>
  <si>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</si>
  <si>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</si>
  <si>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</si>
  <si>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</si>
  <si>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</si>
  <si>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</si>
  <si>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</si>
  <si>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</si>
  <si>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</si>
  <si>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</si>
  <si>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</si>
  <si>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</si>
  <si>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</si>
  <si>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</si>
  <si>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</si>
  <si>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</si>
  <si>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</si>
  <si>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</si>
  <si>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</si>
  <si>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</si>
  <si>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</si>
  <si>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</si>
  <si>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</si>
  <si>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</si>
  <si>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</si>
  <si>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</si>
  <si>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</si>
  <si>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</si>
  <si>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</si>
  <si>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</si>
  <si>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</si>
  <si>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</si>
  <si>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</si>
  <si>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</si>
  <si>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</si>
  <si>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</si>
  <si>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</si>
  <si>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</si>
  <si>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</si>
  <si>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</si>
  <si>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</si>
  <si>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</si>
  <si>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</si>
  <si>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</si>
  <si>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</si>
  <si>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</si>
  <si>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</si>
  <si>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</si>
  <si>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</si>
  <si>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</si>
  <si>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</si>
  <si>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</si>
  <si>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</si>
  <si>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</si>
  <si>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</si>
  <si>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</si>
  <si>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</si>
  <si>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</si>
  <si>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</si>
  <si>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</si>
  <si>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</si>
  <si>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</si>
  <si>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</si>
  <si>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</si>
  <si>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</si>
  <si>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</si>
  <si>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</si>
  <si>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</si>
  <si>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</si>
  <si>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</si>
  <si>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</si>
  <si>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</si>
  <si>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</si>
  <si>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</si>
  <si>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</si>
  <si>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</si>
  <si>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</si>
  <si>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</si>
  <si>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</si>
  <si>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</si>
  <si>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</si>
  <si>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</si>
  <si>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</si>
  <si>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</si>
  <si>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</si>
  <si>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</si>
  <si>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</si>
  <si>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</si>
  <si>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</si>
  <si>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</si>
  <si>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</si>
  <si>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</si>
  <si>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</si>
  <si>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</si>
  <si>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</si>
  <si>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</si>
  <si>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</si>
  <si>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</si>
  <si>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</si>
  <si>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</si>
  <si>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</si>
  <si>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</si>
  <si>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</si>
  <si>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</si>
  <si>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</si>
  <si>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</si>
  <si>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</si>
  <si>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</si>
  <si>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</si>
  <si>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</si>
  <si>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</si>
  <si>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</si>
  <si>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</si>
  <si>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</si>
  <si>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</si>
  <si>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</si>
  <si>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</si>
  <si>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</si>
  <si>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</si>
  <si>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</si>
  <si>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</si>
  <si>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</si>
  <si>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</si>
  <si>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</si>
  <si>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</si>
  <si>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</si>
  <si>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</si>
  <si>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</si>
  <si>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</si>
  <si>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</si>
  <si>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</si>
  <si>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</si>
  <si>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</si>
  <si>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</si>
  <si>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</si>
  <si>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</si>
  <si>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</si>
  <si>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</si>
  <si>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</si>
  <si>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</si>
  <si>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</si>
  <si>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</si>
  <si>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</si>
  <si>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</si>
  <si>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</si>
  <si>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</si>
  <si>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</si>
  <si>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</si>
  <si>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</si>
  <si>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</si>
  <si>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</si>
  <si>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</si>
  <si>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</si>
  <si>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</si>
  <si>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</si>
  <si>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</si>
  <si>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</si>
  <si>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</si>
  <si>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</si>
  <si>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</si>
  <si>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</si>
  <si>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</si>
  <si>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</si>
  <si>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</si>
  <si>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</si>
  <si>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</si>
  <si>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</si>
  <si>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</si>
  <si>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</si>
  <si>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</si>
  <si>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</si>
  <si>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</si>
  <si>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</si>
  <si>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</si>
  <si>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</si>
  <si>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</si>
  <si>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</si>
  <si>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</si>
  <si>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</si>
  <si>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</si>
  <si>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</si>
  <si>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</si>
  <si>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</si>
  <si>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</si>
  <si>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</si>
  <si>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</si>
  <si>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</si>
  <si>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</si>
  <si>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</si>
  <si>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</si>
  <si>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</si>
  <si>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</si>
  <si>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</si>
  <si>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</si>
  <si>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</si>
  <si>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</si>
  <si>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</si>
  <si>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</si>
  <si>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</si>
  <si>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</si>
  <si>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</si>
  <si>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</si>
  <si>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</si>
  <si>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</si>
  <si>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</si>
  <si>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</si>
  <si>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</si>
  <si>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</si>
  <si>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</si>
  <si>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</si>
  <si>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</si>
  <si>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</si>
  <si>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</si>
  <si>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</si>
  <si>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</si>
  <si>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</si>
  <si>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</si>
  <si>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</si>
  <si>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</si>
  <si>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</si>
  <si>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</si>
  <si>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</si>
  <si>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</si>
  <si>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</si>
  <si>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</si>
  <si>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</si>
  <si>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</si>
  <si>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</si>
  <si>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</si>
  <si>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</si>
  <si>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</si>
  <si>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</si>
  <si>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</si>
  <si>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</si>
  <si>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</si>
  <si>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</si>
  <si>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</si>
  <si>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</si>
  <si>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</si>
  <si>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</si>
  <si>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</si>
  <si>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</si>
  <si>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</si>
  <si>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</si>
  <si>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</si>
  <si>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</si>
  <si>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</si>
  <si>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</si>
  <si>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</si>
  <si>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</si>
  <si>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</si>
  <si>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</si>
  <si>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</si>
  <si>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</si>
  <si>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</si>
  <si>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</si>
  <si>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</si>
  <si>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</si>
  <si>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</si>
  <si>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</si>
  <si>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</si>
  <si>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</si>
  <si>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</si>
  <si>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</si>
  <si>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</si>
  <si>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</si>
  <si>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</si>
  <si>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</si>
  <si>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</si>
  <si>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</si>
  <si>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</si>
  <si>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</si>
  <si>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</si>
  <si>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</si>
  <si>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</si>
  <si>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</si>
  <si>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</si>
  <si>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</si>
  <si>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</si>
  <si>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</si>
  <si>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</si>
  <si>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</si>
  <si>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</si>
  <si>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</si>
  <si>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</si>
  <si>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</si>
  <si>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</si>
  <si>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</si>
  <si>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</si>
  <si>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</si>
  <si>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</si>
  <si>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</si>
  <si>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</si>
  <si>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</si>
  <si>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</si>
  <si>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</si>
  <si>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</si>
  <si>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</si>
  <si>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</si>
  <si>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</si>
  <si>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</si>
  <si>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</si>
  <si>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</si>
  <si>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</si>
  <si>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</si>
  <si>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</si>
  <si>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</si>
  <si>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</si>
  <si>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</si>
  <si>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</si>
  <si>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</si>
  <si>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</si>
  <si>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</si>
  <si>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</si>
  <si>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</si>
  <si>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</si>
  <si>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</si>
  <si>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</si>
  <si>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</si>
  <si>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</si>
  <si>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</si>
  <si>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</si>
  <si>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</si>
  <si>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</si>
  <si>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</si>
  <si>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</si>
  <si>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</si>
  <si>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</si>
  <si>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</si>
  <si>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</si>
  <si>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</si>
  <si>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</si>
  <si>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</si>
  <si>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</si>
  <si>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</si>
  <si>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</si>
  <si>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</si>
  <si>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</si>
  <si>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</si>
  <si>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</si>
  <si>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</si>
  <si>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</si>
  <si>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</si>
  <si>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</si>
  <si>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</si>
  <si>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</si>
  <si>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</si>
  <si>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</si>
  <si>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</si>
  <si>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</si>
  <si>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</si>
  <si>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</si>
  <si>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</si>
  <si>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</si>
  <si>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</si>
  <si>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</si>
  <si>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</si>
  <si>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</si>
  <si>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</si>
  <si>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</si>
  <si>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</si>
  <si>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</si>
  <si>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</si>
  <si>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</si>
  <si>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</si>
  <si>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</si>
  <si>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</si>
  <si>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</si>
  <si>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</si>
  <si>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</si>
  <si>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</si>
  <si>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</si>
  <si>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</si>
  <si>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</si>
  <si>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</si>
  <si>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</si>
  <si>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</si>
  <si>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</si>
  <si>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</si>
  <si>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</si>
  <si>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</si>
  <si>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</si>
  <si>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</si>
  <si>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</si>
  <si>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</si>
  <si>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</si>
  <si>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</si>
  <si>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</si>
  <si>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</si>
  <si>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</si>
  <si>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</si>
  <si>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</si>
  <si>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</si>
  <si>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</si>
  <si>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</si>
  <si>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</si>
  <si>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</si>
  <si>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</si>
  <si>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</si>
  <si>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</si>
  <si>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</si>
  <si>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</si>
  <si>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</si>
  <si>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</si>
  <si>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</si>
  <si>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</si>
  <si>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</si>
  <si>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</si>
  <si>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</si>
  <si>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</si>
  <si>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</si>
  <si>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</si>
  <si>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</si>
  <si>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</si>
  <si>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</si>
  <si>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</si>
  <si>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</si>
  <si>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</si>
  <si>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</si>
  <si>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</si>
  <si>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</si>
  <si>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</si>
  <si>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</si>
  <si>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</si>
  <si>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</si>
  <si>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</si>
  <si>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</si>
  <si>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</si>
  <si>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</si>
  <si>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</si>
  <si>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</si>
  <si>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</si>
  <si>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</si>
  <si>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</si>
  <si>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</si>
  <si>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</si>
  <si>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</si>
  <si>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</si>
  <si>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</si>
  <si>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</si>
  <si>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</si>
  <si>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</si>
  <si>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</si>
  <si>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</si>
  <si>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</si>
  <si>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</si>
  <si>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</si>
  <si>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</si>
  <si>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</si>
  <si>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</si>
  <si>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</si>
  <si>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</si>
  <si>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</si>
  <si>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</si>
  <si>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</si>
  <si>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</si>
  <si>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</si>
  <si>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</si>
  <si>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</si>
  <si>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</si>
  <si>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</si>
  <si>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</si>
  <si>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</si>
  <si>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</si>
  <si>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</si>
  <si>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</si>
  <si>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</si>
  <si>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</si>
  <si>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</si>
  <si>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</si>
  <si>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</si>
  <si>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</si>
  <si>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</si>
  <si>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</si>
  <si>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</si>
  <si>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</si>
  <si>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</si>
  <si>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</si>
  <si>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</si>
  <si>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</si>
  <si>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</si>
  <si>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</si>
  <si>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</si>
  <si>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</si>
  <si>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</si>
  <si>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</si>
  <si>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</si>
  <si>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</si>
  <si>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</si>
  <si>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</si>
  <si>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</si>
  <si>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</si>
  <si>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</si>
  <si>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</si>
  <si>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</si>
  <si>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</si>
  <si>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</si>
  <si>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</si>
  <si>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</si>
  <si>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</si>
  <si>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</si>
  <si>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</si>
  <si>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</si>
  <si>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</si>
  <si>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</si>
  <si>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</si>
  <si>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</si>
  <si>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</si>
  <si>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</si>
  <si>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</si>
  <si>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</si>
  <si>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</si>
  <si>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</si>
  <si>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</si>
  <si>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</si>
  <si>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</si>
  <si>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</si>
  <si>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</si>
  <si>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</si>
  <si>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</si>
  <si>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</si>
  <si>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</si>
  <si>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</si>
  <si>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</si>
  <si>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</si>
  <si>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</si>
  <si>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</si>
  <si>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</si>
  <si>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</si>
  <si>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</si>
  <si>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</si>
  <si>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</si>
  <si>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</si>
  <si>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</si>
  <si>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</si>
  <si>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</si>
  <si>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</si>
  <si>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</si>
  <si>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</si>
  <si>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</si>
  <si>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</si>
  <si>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</si>
  <si>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</si>
  <si>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</si>
  <si>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</si>
  <si>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</si>
  <si>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</si>
  <si>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</si>
  <si>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</si>
  <si>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</si>
  <si>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</si>
  <si>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</si>
  <si>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</si>
  <si>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</si>
  <si>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</si>
  <si>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</si>
  <si>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</si>
  <si>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</si>
  <si>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</si>
  <si>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</si>
  <si>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</si>
  <si>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</si>
  <si>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</si>
  <si>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</si>
  <si>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</si>
  <si>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</si>
  <si>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</si>
  <si>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</si>
  <si>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</si>
  <si>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</si>
  <si>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</si>
  <si>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</si>
  <si>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</si>
  <si>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</si>
  <si>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</si>
  <si>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</si>
  <si>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</si>
  <si>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</si>
  <si>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</si>
  <si>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</si>
  <si>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</si>
  <si>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</si>
  <si>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</si>
  <si>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</si>
  <si>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</si>
  <si>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</si>
  <si>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</si>
  <si>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</si>
  <si>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</si>
  <si>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</si>
  <si>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</si>
  <si>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</si>
  <si>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</si>
  <si>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</si>
  <si>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</si>
  <si>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</si>
  <si>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</si>
  <si>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</si>
  <si>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</si>
  <si>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</si>
  <si>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</si>
  <si>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</si>
  <si>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</si>
  <si>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</si>
  <si>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</si>
  <si>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</si>
  <si>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</si>
  <si>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</si>
  <si>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</si>
  <si>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</si>
  <si>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</si>
  <si>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</si>
  <si>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</si>
  <si>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</si>
  <si>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</si>
  <si>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</si>
  <si>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</si>
  <si>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</si>
  <si>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</si>
  <si>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</si>
  <si>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</si>
  <si>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</si>
  <si>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</si>
  <si>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</si>
  <si>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</si>
  <si>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</si>
  <si>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</si>
  <si>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</si>
  <si>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</si>
  <si>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</si>
  <si>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</si>
  <si>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</si>
  <si>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</si>
  <si>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</si>
  <si>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</si>
  <si>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</si>
  <si>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</si>
  <si>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</si>
  <si>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</si>
  <si>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</si>
  <si>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</si>
  <si>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</si>
  <si>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</si>
  <si>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</si>
  <si>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</si>
  <si>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</si>
  <si>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</si>
  <si>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</si>
  <si>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</si>
  <si>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</si>
  <si>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</si>
  <si>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</si>
  <si>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</si>
  <si>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</si>
  <si>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</si>
  <si>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</si>
  <si>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</si>
  <si>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</si>
  <si>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</si>
  <si>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</si>
  <si>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</si>
  <si>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</si>
  <si>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</si>
  <si>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</si>
  <si>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</si>
  <si>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</si>
  <si>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</si>
  <si>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</si>
  <si>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</si>
  <si>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</si>
  <si>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</si>
  <si>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</si>
  <si>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</si>
  <si>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</si>
  <si>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</si>
  <si>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</si>
  <si>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</si>
  <si>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</si>
  <si>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</si>
  <si>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</si>
  <si>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</si>
  <si>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</si>
  <si>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</si>
  <si>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</si>
  <si>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</si>
  <si>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</si>
  <si>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</si>
  <si>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</si>
  <si>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</si>
  <si>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</si>
  <si>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</si>
  <si>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</si>
  <si>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</si>
  <si>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</si>
  <si>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</si>
  <si>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</si>
  <si>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</si>
  <si>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</si>
  <si>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</si>
  <si>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</si>
  <si>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</si>
  <si>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</si>
  <si>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</si>
  <si>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</si>
  <si>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</si>
  <si>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</si>
  <si>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</si>
  <si>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</si>
  <si>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</si>
  <si>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</si>
  <si>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</si>
  <si>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</si>
  <si>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</si>
  <si>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</si>
  <si>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</si>
  <si>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</si>
  <si>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</si>
  <si>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</si>
  <si>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</si>
  <si>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</si>
  <si>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</si>
  <si>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</si>
  <si>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</si>
  <si>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</si>
  <si>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</si>
  <si>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</si>
  <si>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</si>
  <si>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</si>
  <si>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</si>
  <si>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</si>
  <si>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</si>
  <si>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</si>
  <si>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</si>
  <si>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</si>
  <si>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</si>
  <si>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</si>
  <si>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</si>
  <si>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</si>
  <si>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</si>
  <si>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</si>
  <si>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</si>
  <si>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</si>
  <si>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</si>
  <si>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</si>
  <si>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</si>
  <si>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</si>
  <si>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</si>
  <si>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</si>
  <si>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</si>
  <si>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</si>
  <si>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</si>
  <si>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</si>
  <si>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</si>
  <si>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</si>
  <si>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</si>
  <si>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</si>
  <si>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</si>
  <si>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</si>
  <si>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</si>
  <si>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</si>
  <si>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</si>
  <si>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</si>
  <si>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</si>
  <si>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</si>
  <si>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</si>
  <si>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</si>
  <si>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</si>
  <si>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</si>
  <si>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</si>
  <si>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</si>
  <si>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</si>
  <si>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</si>
  <si>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</si>
  <si>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</si>
  <si>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</si>
  <si>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</si>
  <si>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</si>
  <si>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</si>
  <si>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</si>
  <si>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</si>
  <si>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</si>
  <si>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</si>
  <si>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</si>
  <si>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</si>
  <si>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</si>
  <si>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</si>
  <si>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</si>
  <si>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</si>
  <si>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</si>
  <si>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</si>
  <si>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</si>
  <si>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</si>
  <si>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</si>
  <si>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</si>
  <si>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</si>
  <si>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</si>
  <si>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</si>
  <si>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</si>
  <si>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</si>
  <si>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</si>
  <si>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</si>
  <si>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</si>
  <si>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</si>
  <si>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</si>
  <si>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</si>
  <si>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</si>
  <si>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</si>
  <si>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</si>
  <si>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</si>
  <si>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</si>
  <si>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</si>
  <si>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</si>
  <si>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</si>
  <si>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</si>
  <si>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</si>
  <si>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</si>
  <si>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</si>
  <si>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</si>
  <si>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</si>
  <si>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</si>
  <si>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</si>
  <si>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</si>
  <si>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</si>
  <si>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</si>
  <si>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</si>
  <si>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</si>
  <si>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</si>
  <si>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</si>
  <si>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</si>
  <si>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</si>
  <si>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</si>
  <si>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</si>
  <si>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</si>
  <si>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</si>
  <si>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</si>
  <si>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</si>
  <si>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</si>
  <si>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</si>
  <si>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</si>
  <si>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</si>
  <si>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</si>
  <si>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</si>
  <si>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</si>
  <si>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</si>
  <si>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</si>
  <si>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</si>
  <si>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</si>
  <si>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</si>
  <si>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</si>
  <si>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</si>
  <si>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</si>
  <si>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</si>
  <si>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</si>
  <si>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</si>
  <si>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</si>
  <si>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</si>
  <si>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</si>
  <si>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</si>
  <si>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</si>
  <si>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</si>
  <si>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</si>
  <si>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</si>
  <si>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</si>
  <si>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</si>
  <si>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</si>
  <si>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</si>
  <si>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</si>
  <si>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</si>
  <si>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</si>
  <si>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</si>
  <si>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</si>
  <si>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</si>
  <si>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</si>
  <si>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</si>
  <si>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</si>
  <si>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</si>
  <si>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</si>
  <si>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</si>
  <si>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</si>
  <si>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</si>
  <si>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</si>
  <si>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</si>
  <si>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</si>
  <si>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</si>
  <si>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</si>
  <si>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</si>
  <si>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</si>
  <si>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</si>
  <si>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</si>
  <si>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</si>
  <si>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</si>
  <si>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</si>
  <si>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</si>
  <si>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</si>
  <si>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</si>
  <si>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</si>
  <si>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</si>
  <si>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</si>
  <si>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</si>
  <si>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</si>
  <si>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</si>
  <si>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</si>
  <si>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</si>
  <si>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</si>
  <si>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</si>
  <si>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</si>
  <si>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</si>
  <si>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</si>
  <si>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</si>
  <si>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</si>
  <si>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</si>
  <si>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</si>
  <si>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</si>
  <si>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</si>
  <si>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</si>
  <si>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</si>
  <si>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</si>
  <si>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</si>
  <si>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</si>
  <si>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</si>
  <si>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</si>
  <si>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</si>
  <si>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</si>
  <si>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</si>
  <si>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</si>
  <si>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</si>
  <si>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</si>
  <si>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</si>
  <si>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</si>
  <si>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</si>
  <si>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</si>
  <si>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</si>
  <si>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</si>
  <si>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</si>
  <si>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</si>
  <si>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</si>
  <si>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</si>
  <si>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</si>
  <si>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</si>
  <si>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</si>
  <si>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</si>
  <si>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</si>
  <si>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</si>
  <si>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</si>
  <si>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</si>
  <si>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</si>
  <si>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</si>
  <si>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</si>
  <si>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</si>
  <si>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</si>
  <si>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</si>
  <si>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</si>
  <si>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</si>
  <si>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</si>
  <si>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</si>
  <si>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</si>
  <si>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</si>
  <si>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</si>
  <si>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</si>
  <si>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</si>
  <si>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</si>
  <si>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</si>
  <si>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</si>
  <si>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</si>
  <si>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</si>
  <si>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</si>
  <si>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</si>
  <si>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</si>
  <si>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</si>
  <si>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</si>
  <si>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</si>
  <si>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</si>
  <si>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</si>
  <si>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</si>
  <si>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</si>
  <si>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</si>
  <si>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</si>
  <si>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</si>
  <si>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</si>
  <si>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</si>
  <si>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</si>
  <si>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</si>
  <si>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</si>
  <si>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</si>
  <si>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</si>
  <si>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</si>
  <si>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</si>
  <si>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</si>
  <si>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</si>
  <si>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</si>
  <si>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</si>
  <si>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</si>
  <si>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</si>
  <si>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</si>
  <si>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</si>
  <si>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</si>
  <si>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</si>
  <si>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</si>
  <si>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</si>
  <si>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</si>
  <si>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</si>
  <si>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</si>
  <si>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</si>
  <si>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</si>
  <si>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</si>
  <si>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</si>
  <si>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</si>
  <si>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</si>
  <si>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</si>
  <si>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</si>
  <si>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</si>
  <si>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</si>
  <si>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</si>
  <si>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</si>
  <si>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</si>
  <si>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</si>
  <si>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</si>
  <si>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</si>
  <si>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</si>
  <si>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</si>
  <si>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</si>
  <si>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</si>
  <si>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</si>
  <si>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</si>
  <si>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</si>
  <si>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</si>
  <si>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</si>
  <si>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</si>
  <si>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</si>
  <si>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</si>
  <si>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</si>
  <si>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</si>
  <si>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</si>
  <si>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</si>
  <si>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</si>
  <si>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</si>
  <si>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</si>
  <si>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</si>
  <si>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</si>
  <si>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</si>
  <si>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</si>
  <si>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</si>
  <si>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</si>
  <si>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</si>
  <si>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</si>
  <si>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</si>
  <si>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</si>
  <si>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</si>
  <si>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</si>
  <si>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</si>
  <si>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</si>
  <si>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</si>
  <si>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</si>
  <si>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</si>
  <si>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</si>
  <si>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</si>
  <si>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</si>
  <si>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</si>
  <si>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</si>
  <si>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</si>
  <si>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</si>
  <si>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</si>
  <si>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</si>
  <si>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</si>
  <si>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</si>
  <si>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</si>
  <si>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</si>
  <si>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</si>
  <si>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</si>
  <si>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</si>
  <si>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</si>
  <si>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</si>
  <si>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</si>
  <si>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</si>
  <si>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</si>
  <si>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</si>
  <si>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</si>
  <si>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</si>
  <si>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</si>
  <si>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</si>
  <si>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</si>
  <si>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</si>
  <si>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</si>
  <si>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</si>
  <si>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</si>
  <si>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</si>
  <si>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</si>
  <si>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</si>
  <si>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</si>
  <si>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</si>
  <si>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</si>
  <si>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</si>
  <si>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</si>
  <si>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</si>
  <si>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</si>
  <si>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</si>
  <si>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</si>
  <si>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</si>
  <si>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</si>
  <si>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</si>
  <si>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</si>
  <si>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</si>
  <si>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</si>
  <si>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</si>
  <si>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</si>
  <si>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</si>
  <si>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</si>
  <si>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</si>
  <si>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</si>
  <si>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</si>
  <si>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</si>
  <si>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</si>
  <si>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</si>
  <si>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</si>
  <si>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</si>
  <si>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</si>
  <si>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</si>
  <si>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</si>
  <si>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</si>
  <si>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</si>
  <si>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</si>
  <si>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</si>
  <si>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</si>
  <si>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</si>
  <si>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</si>
  <si>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</si>
  <si>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</si>
  <si>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</si>
  <si>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</si>
  <si>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</si>
  <si>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</si>
  <si>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</si>
  <si>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</si>
  <si>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</si>
  <si>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</si>
  <si>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</si>
  <si>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</si>
  <si>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</si>
  <si>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</si>
  <si>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</si>
  <si>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</si>
  <si>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</si>
  <si>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</si>
  <si>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</si>
  <si>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</si>
  <si>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</si>
  <si>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</si>
  <si>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</si>
  <si>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</si>
  <si>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</si>
  <si>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</si>
  <si>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</si>
  <si>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</si>
  <si>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</si>
  <si>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</si>
  <si>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</si>
  <si>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</si>
  <si>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</si>
  <si>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</si>
  <si>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</si>
  <si>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</si>
  <si>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</si>
  <si>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</si>
  <si>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</si>
  <si>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</si>
  <si>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</si>
  <si>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</si>
  <si>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</si>
  <si>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</si>
  <si>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</si>
  <si>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</si>
  <si>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</si>
  <si>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</si>
  <si>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</si>
  <si>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</si>
  <si>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</si>
  <si>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</si>
  <si>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</si>
  <si>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</si>
  <si>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</si>
  <si>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</si>
  <si>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</si>
  <si>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</si>
  <si>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</si>
  <si>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</si>
  <si>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</si>
  <si>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</si>
  <si>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</si>
  <si>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</si>
  <si>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</si>
  <si>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</si>
  <si>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</si>
  <si>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</si>
  <si>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</si>
  <si>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</si>
  <si>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</si>
  <si>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</si>
  <si>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</si>
  <si>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</si>
  <si>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</si>
  <si>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</si>
  <si>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</si>
  <si>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</si>
  <si>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</si>
  <si>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</si>
  <si>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</si>
  <si>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</si>
  <si>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</si>
  <si>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</si>
  <si>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</si>
  <si>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</si>
  <si>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</si>
  <si>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</si>
  <si>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</si>
  <si>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</si>
  <si>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</si>
  <si>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</si>
  <si>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</si>
  <si>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</si>
  <si>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</si>
  <si>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</si>
  <si>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</si>
  <si>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</si>
  <si>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</si>
  <si>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</si>
  <si>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</si>
  <si>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</si>
  <si>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</si>
  <si>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</si>
  <si>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</si>
  <si>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</si>
  <si>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</si>
  <si>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</si>
  <si>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</si>
  <si>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</si>
  <si>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</si>
  <si>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</si>
  <si>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</si>
  <si>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</si>
  <si>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</si>
  <si>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</si>
  <si>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</si>
  <si>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</si>
  <si>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</si>
  <si>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</si>
  <si>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</si>
  <si>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</si>
  <si>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</si>
  <si>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</si>
  <si>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</si>
  <si>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</si>
  <si>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</si>
  <si>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</si>
  <si>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</si>
  <si>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</si>
  <si>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</si>
  <si>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</si>
  <si>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</si>
  <si>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</si>
  <si>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</si>
  <si>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</si>
  <si>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</si>
  <si>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</si>
  <si>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</si>
  <si>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</si>
  <si>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</si>
  <si>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</si>
  <si>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</si>
  <si>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</si>
  <si>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</si>
  <si>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</si>
  <si>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</si>
  <si>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</si>
  <si>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</si>
  <si>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</si>
  <si>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</si>
  <si>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</si>
  <si>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</si>
  <si>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</si>
  <si>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</si>
  <si>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</si>
  <si>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</si>
  <si>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</si>
  <si>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</si>
  <si>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</si>
  <si>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</si>
  <si>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</si>
  <si>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</si>
  <si>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</si>
  <si>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</si>
  <si>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</si>
  <si>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</si>
  <si>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</si>
  <si>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</si>
  <si>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</si>
  <si>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</si>
  <si>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</si>
  <si>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</si>
  <si>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</si>
  <si>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</si>
  <si>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</si>
  <si>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</si>
  <si>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</si>
  <si>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</si>
  <si>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</si>
  <si>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</si>
  <si>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</si>
  <si>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</si>
  <si>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</si>
  <si>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</si>
  <si>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</si>
  <si>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</si>
  <si>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</si>
  <si>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</si>
  <si>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</si>
  <si>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</si>
  <si>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</si>
  <si>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</si>
  <si>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</si>
  <si>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</si>
  <si>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</si>
  <si>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</si>
  <si>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</si>
  <si>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</si>
  <si>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</si>
  <si>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</si>
  <si>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</si>
  <si>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</si>
  <si>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</si>
  <si>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</si>
  <si>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</si>
  <si>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</si>
  <si>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</si>
  <si>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</si>
  <si>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</si>
  <si>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</si>
  <si>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</si>
  <si>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</si>
  <si>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</si>
  <si>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</si>
  <si>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</si>
  <si>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</si>
  <si>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</si>
  <si>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</si>
  <si>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</si>
  <si>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</si>
  <si>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</si>
  <si>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</si>
  <si>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</si>
  <si>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</si>
  <si>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</si>
  <si>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</si>
  <si>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</si>
  <si>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</si>
  <si>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</si>
  <si>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</si>
  <si>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</si>
  <si>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</si>
  <si>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</si>
  <si>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</si>
  <si>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</si>
  <si>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</si>
  <si>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</si>
  <si>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</si>
  <si>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</si>
  <si>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</si>
  <si>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</si>
  <si>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</si>
  <si>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</si>
  <si>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</si>
  <si>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</si>
  <si>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</si>
  <si>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</si>
  <si>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</si>
  <si>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</si>
  <si>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</si>
  <si>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</si>
  <si>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</si>
  <si>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</si>
  <si>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</si>
  <si>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</si>
  <si>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</si>
  <si>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</si>
  <si>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</si>
  <si>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</si>
  <si>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</si>
  <si>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</si>
  <si>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</si>
  <si>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</si>
  <si>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</si>
  <si>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</si>
  <si>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</si>
  <si>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</si>
  <si>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</si>
  <si>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</si>
  <si>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</si>
  <si>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</si>
  <si>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</si>
  <si>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</si>
  <si>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</si>
  <si>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</si>
  <si>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</si>
  <si>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</si>
  <si>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</si>
  <si>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</si>
  <si>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</si>
  <si>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</si>
  <si>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</si>
  <si>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</si>
  <si>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</si>
  <si>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</si>
  <si>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</si>
  <si>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</si>
  <si>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</si>
  <si>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</si>
  <si>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</si>
  <si>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</si>
  <si>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</si>
  <si>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</si>
  <si>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</si>
  <si>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</si>
  <si>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</si>
  <si>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</si>
  <si>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</si>
  <si>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</si>
  <si>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</si>
  <si>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</si>
  <si>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</si>
  <si>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</si>
  <si>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</si>
  <si>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</si>
  <si>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</si>
  <si>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</si>
  <si>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</si>
  <si>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</si>
  <si>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</si>
  <si>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</si>
  <si>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</si>
  <si>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</si>
  <si>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</si>
  <si>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</si>
  <si>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</si>
  <si>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</si>
  <si>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</si>
  <si>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</si>
  <si>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</si>
  <si>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</si>
  <si>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</si>
  <si>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</si>
  <si>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</si>
  <si>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</si>
  <si>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</si>
  <si>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</si>
  <si>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</si>
  <si>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</si>
  <si>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</si>
  <si>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</si>
  <si>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</si>
  <si>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</si>
  <si>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</si>
  <si>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</si>
  <si>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</si>
  <si>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</si>
  <si>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</si>
  <si>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</si>
  <si>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</si>
  <si>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</si>
  <si>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</si>
  <si>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</si>
  <si>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</si>
  <si>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</si>
  <si>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</si>
  <si>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</si>
  <si>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</si>
  <si>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</si>
  <si>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</si>
  <si>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</si>
  <si>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</si>
  <si>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</si>
  <si>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</si>
  <si>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</si>
  <si>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</si>
  <si>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</si>
  <si>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</si>
  <si>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</si>
  <si>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</si>
  <si>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</si>
  <si>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</si>
  <si>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</si>
  <si>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</si>
  <si>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</si>
  <si>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</si>
  <si>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</si>
  <si>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</si>
  <si>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</si>
  <si>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</si>
  <si>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</si>
  <si>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</si>
  <si>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</si>
  <si>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</si>
  <si>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</si>
  <si>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</si>
  <si>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</si>
  <si>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</si>
  <si>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</si>
  <si>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</si>
  <si>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</si>
  <si>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</si>
  <si>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</si>
  <si>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</si>
  <si>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</si>
  <si>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</si>
  <si>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</si>
  <si>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</si>
  <si>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</si>
  <si>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</si>
  <si>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</si>
  <si>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</si>
  <si>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</si>
  <si>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</si>
  <si>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</si>
  <si>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</si>
  <si>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</si>
  <si>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</si>
  <si>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</si>
  <si>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</si>
  <si>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</si>
  <si>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</si>
  <si>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</si>
  <si>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</si>
  <si>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</si>
  <si>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</si>
  <si>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</si>
  <si>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</si>
  <si>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</si>
  <si>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</si>
  <si>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</si>
  <si>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</si>
  <si>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</si>
  <si>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</si>
  <si>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</si>
  <si>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</si>
  <si>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</si>
  <si>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</si>
  <si>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</si>
  <si>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</si>
  <si>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</si>
  <si>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</si>
  <si>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</si>
  <si>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</si>
  <si>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</si>
  <si>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</si>
  <si>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</si>
  <si>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</si>
  <si>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</si>
  <si>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</si>
  <si>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</si>
  <si>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</si>
  <si>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</si>
  <si>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</si>
  <si>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</si>
  <si>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</si>
  <si>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</si>
  <si>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</si>
  <si>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</si>
  <si>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</si>
  <si>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</si>
  <si>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</si>
  <si>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</si>
  <si>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</si>
  <si>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</si>
  <si>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</si>
  <si>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</si>
  <si>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</si>
  <si>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</si>
  <si>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</si>
  <si>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</si>
  <si>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</si>
  <si>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</si>
  <si>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</si>
  <si>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</si>
  <si>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</si>
  <si>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</si>
  <si>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</si>
  <si>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</si>
  <si>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</si>
  <si>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</si>
  <si>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</si>
  <si>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</si>
  <si>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</si>
  <si>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</si>
  <si>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</si>
  <si>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</si>
  <si>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</si>
  <si>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</si>
  <si>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</si>
  <si>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</si>
  <si>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</si>
  <si>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</si>
  <si>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</si>
  <si>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</si>
  <si>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</si>
  <si>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</si>
  <si>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</si>
  <si>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</si>
  <si>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</si>
  <si>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</si>
  <si>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</si>
  <si>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</si>
  <si>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</si>
  <si>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</si>
  <si>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</si>
  <si>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</si>
  <si>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</si>
  <si>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</si>
  <si>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</si>
  <si>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</si>
  <si>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</si>
  <si>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</si>
  <si>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</si>
  <si>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</si>
  <si>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</si>
  <si>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</si>
  <si>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</si>
  <si>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</si>
  <si>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</si>
  <si>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</si>
  <si>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</si>
  <si>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</si>
  <si>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</si>
  <si>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</si>
  <si>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</si>
  <si>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</si>
  <si>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</si>
  <si>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</si>
  <si>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</si>
  <si>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</si>
  <si>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</si>
  <si>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</si>
  <si>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</si>
  <si>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</si>
  <si>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</si>
  <si>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</si>
  <si>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</si>
  <si>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</si>
  <si>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</si>
  <si>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</si>
  <si>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</si>
  <si>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</si>
  <si>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</si>
  <si>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</si>
  <si>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</si>
  <si>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</si>
  <si>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</si>
  <si>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</si>
  <si>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</si>
  <si>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</si>
  <si>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</si>
  <si>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</si>
  <si>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</si>
  <si>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</si>
  <si>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</si>
  <si>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</si>
  <si>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</si>
  <si>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</si>
  <si>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</si>
  <si>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</si>
  <si>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</si>
  <si>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</si>
  <si>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</si>
  <si>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</si>
  <si>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</si>
  <si>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</si>
  <si>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</si>
  <si>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</si>
  <si>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</si>
  <si>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</si>
  <si>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</si>
  <si>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</si>
  <si>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</si>
  <si>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</si>
  <si>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</si>
  <si>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</si>
  <si>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</si>
  <si>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</si>
  <si>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</si>
  <si>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</si>
  <si>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</si>
  <si>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</si>
  <si>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</si>
  <si>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</si>
  <si>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</si>
  <si>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</si>
  <si>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</si>
  <si>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</si>
  <si>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</si>
  <si>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</si>
  <si>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</si>
  <si>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</si>
  <si>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</si>
  <si>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</si>
  <si>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</si>
  <si>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</si>
  <si>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</si>
  <si>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</si>
  <si>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</si>
  <si>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</si>
  <si>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</si>
  <si>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</si>
  <si>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</si>
  <si>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</si>
  <si>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</si>
  <si>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</si>
  <si>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</si>
  <si>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</si>
  <si>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</si>
  <si>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</si>
  <si>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</si>
  <si>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</si>
  <si>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</si>
  <si>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</si>
  <si>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</si>
  <si>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</si>
  <si>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</si>
  <si>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</si>
  <si>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</si>
  <si>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</si>
  <si>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</si>
  <si>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</si>
  <si>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</si>
  <si>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</si>
  <si>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</si>
  <si>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</si>
  <si>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</si>
  <si>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</si>
  <si>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</si>
  <si>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</si>
  <si>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</si>
  <si>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</si>
  <si>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</si>
  <si>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</si>
  <si>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</si>
  <si>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</si>
  <si>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</si>
  <si>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</si>
  <si>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</si>
  <si>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</si>
  <si>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</si>
  <si>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</si>
  <si>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</si>
  <si>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</si>
  <si>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</si>
  <si>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</si>
  <si>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</si>
  <si>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</si>
  <si>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</si>
  <si>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</si>
  <si>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</si>
  <si>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</si>
  <si>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</si>
  <si>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</si>
  <si>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</si>
  <si>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</si>
  <si>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</si>
  <si>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</si>
  <si>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</si>
  <si>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</si>
  <si>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</si>
  <si>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</si>
  <si>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</si>
  <si>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</si>
  <si>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</si>
  <si>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</si>
  <si>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</si>
  <si>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</si>
  <si>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</si>
  <si>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</si>
  <si>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</si>
  <si>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</si>
  <si>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</si>
  <si>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</si>
  <si>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</si>
  <si>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</si>
  <si>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</si>
  <si>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</si>
  <si>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</si>
  <si>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</si>
  <si>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</si>
  <si>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</si>
  <si>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</si>
  <si>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</si>
  <si>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</si>
  <si>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</si>
  <si>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</si>
  <si>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</si>
  <si>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</si>
  <si>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</si>
  <si>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</si>
  <si>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</si>
  <si>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</si>
  <si>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</si>
  <si>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</si>
  <si>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</si>
  <si>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</si>
  <si>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</si>
  <si>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</si>
  <si>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</si>
  <si>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</si>
  <si>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</si>
  <si>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</si>
  <si>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</si>
  <si>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</si>
  <si>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</si>
  <si>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</si>
  <si>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</si>
  <si>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</si>
  <si>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</si>
  <si>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</si>
  <si>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</si>
  <si>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</si>
  <si>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</si>
  <si>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</si>
  <si>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</si>
  <si>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</si>
  <si>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</si>
  <si>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</si>
  <si>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</si>
  <si>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</si>
  <si>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</si>
  <si>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</si>
  <si>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</si>
  <si>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</si>
  <si>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</si>
  <si>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</si>
  <si>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</si>
  <si>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</si>
  <si>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</si>
  <si>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</si>
  <si>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</si>
  <si>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</si>
  <si>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</si>
  <si>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</si>
  <si>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</si>
  <si>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</si>
  <si>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</si>
  <si>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</si>
  <si>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</si>
  <si>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</si>
  <si>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</si>
  <si>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</si>
  <si>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</si>
  <si>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</si>
  <si>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</si>
  <si>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</si>
  <si>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</si>
  <si>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</si>
  <si>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</si>
  <si>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</si>
  <si>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</si>
  <si>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</si>
  <si>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</si>
  <si>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</si>
  <si>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</si>
  <si>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</si>
  <si>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</si>
  <si>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</si>
  <si>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</si>
  <si>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</si>
  <si>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</si>
  <si>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</si>
  <si>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</si>
  <si>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</si>
  <si>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</si>
  <si>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</si>
  <si>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</si>
  <si>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</si>
  <si>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</si>
  <si>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</si>
  <si>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</si>
  <si>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</si>
  <si>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</si>
  <si>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</si>
  <si>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</si>
  <si>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</si>
  <si>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</si>
  <si>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</si>
  <si>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</si>
  <si>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</si>
  <si>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</si>
  <si>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</si>
  <si>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</si>
  <si>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</si>
  <si>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</si>
  <si>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</si>
  <si>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</si>
  <si>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</si>
  <si>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</si>
  <si>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</si>
  <si>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</si>
  <si>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</si>
  <si>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</si>
  <si>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</si>
  <si>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</si>
  <si>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</si>
  <si>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</si>
  <si>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</si>
  <si>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</si>
  <si>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</si>
  <si>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</si>
  <si>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</si>
  <si>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</si>
  <si>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</si>
  <si>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</si>
  <si>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</si>
  <si>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</si>
  <si>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</si>
  <si>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</si>
  <si>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</si>
  <si>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</si>
  <si>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</si>
  <si>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</si>
  <si>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</si>
  <si>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</si>
  <si>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</si>
  <si>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</si>
  <si>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</si>
  <si>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</si>
  <si>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</si>
  <si>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</si>
  <si>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</si>
  <si>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</si>
  <si>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</si>
  <si>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</si>
  <si>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</si>
  <si>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</si>
  <si>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</si>
  <si>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</si>
  <si>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</si>
  <si>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</si>
  <si>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</si>
  <si>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</si>
  <si>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</si>
  <si>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</si>
  <si>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</si>
  <si>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</si>
  <si>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</si>
  <si>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</si>
  <si>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</si>
  <si>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</si>
  <si>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</si>
  <si>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</si>
  <si>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</si>
  <si>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</si>
  <si>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</si>
  <si>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</si>
  <si>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</si>
  <si>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</si>
  <si>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</si>
  <si>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</si>
  <si>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</si>
  <si>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</si>
  <si>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</si>
  <si>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</si>
  <si>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</si>
  <si>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</si>
  <si>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</si>
  <si>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</si>
  <si>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</si>
  <si>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</si>
  <si>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</si>
  <si>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</si>
  <si>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</si>
  <si>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</si>
  <si>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</si>
  <si>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</si>
  <si>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</si>
  <si>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</si>
  <si>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</si>
  <si>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</si>
  <si>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</si>
  <si>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</si>
  <si>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</si>
  <si>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</si>
  <si>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</si>
  <si>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</si>
  <si>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</si>
  <si>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</si>
  <si>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</si>
  <si>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</si>
  <si>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</si>
  <si>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</si>
  <si>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</si>
  <si>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</si>
  <si>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</si>
  <si>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</si>
  <si>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</si>
  <si>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</si>
  <si>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</si>
  <si>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</si>
  <si>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</si>
  <si>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</si>
  <si>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</si>
  <si>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</si>
  <si>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</si>
  <si>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</si>
  <si>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</si>
  <si>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</si>
  <si>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</si>
  <si>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</si>
  <si>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</si>
  <si>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</si>
  <si>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</si>
  <si>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</si>
  <si>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</si>
  <si>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</si>
  <si>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</si>
  <si>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</si>
  <si>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</si>
  <si>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</si>
  <si>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</si>
  <si>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</si>
  <si>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</si>
  <si>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</si>
  <si>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</si>
  <si>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</si>
  <si>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</si>
  <si>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</si>
  <si>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</si>
  <si>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</si>
  <si>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</si>
  <si>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</si>
  <si>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</si>
  <si>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</si>
  <si>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</si>
  <si>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</si>
  <si>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</si>
  <si>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</si>
  <si>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</si>
  <si>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</si>
  <si>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</si>
  <si>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</si>
  <si>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</si>
  <si>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</si>
  <si>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</si>
  <si>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</si>
  <si>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</si>
  <si>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</si>
  <si>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</si>
  <si>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</si>
  <si>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</si>
  <si>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</si>
  <si>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</si>
  <si>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</si>
  <si>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</si>
  <si>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</si>
  <si>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</si>
  <si>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</si>
  <si>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</si>
  <si>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</si>
  <si>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</si>
  <si>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</si>
  <si>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</si>
  <si>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</si>
  <si>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</si>
  <si>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</si>
  <si>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</si>
  <si>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</si>
  <si>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</si>
  <si>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</si>
  <si>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</si>
  <si>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</si>
  <si>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</si>
  <si>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</si>
  <si>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</si>
  <si>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</si>
  <si>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</si>
  <si>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</si>
  <si>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</si>
  <si>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</si>
  <si>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</si>
  <si>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</si>
  <si>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</si>
  <si>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</si>
  <si>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</si>
  <si>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</si>
  <si>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</si>
  <si>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</si>
  <si>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</si>
  <si>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</si>
  <si>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</si>
  <si>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</si>
  <si>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</si>
  <si>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</si>
  <si>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</si>
  <si>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</si>
  <si>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</si>
  <si>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</si>
  <si>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</si>
  <si>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</si>
  <si>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</si>
  <si>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</si>
  <si>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</si>
  <si>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</si>
  <si>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</si>
  <si>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</si>
  <si>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</si>
  <si>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</si>
  <si>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</si>
  <si>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</si>
  <si>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</si>
  <si>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</si>
  <si>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</si>
  <si>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</si>
  <si>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</si>
  <si>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</si>
  <si>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</si>
  <si>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</si>
  <si>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</si>
  <si>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</si>
  <si>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</si>
  <si>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</si>
  <si>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</si>
  <si>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</si>
  <si>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</si>
  <si>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</si>
  <si>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</si>
  <si>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</si>
  <si>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</si>
  <si>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</si>
  <si>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</si>
  <si>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</si>
  <si>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</si>
  <si>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</si>
  <si>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</si>
  <si>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</si>
  <si>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</si>
  <si>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</si>
  <si>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</si>
  <si>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</si>
  <si>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</si>
  <si>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</si>
  <si>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</si>
  <si>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</si>
  <si>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</si>
  <si>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</si>
  <si>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</si>
  <si>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</si>
  <si>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</si>
  <si>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</si>
  <si>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</si>
  <si>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</si>
  <si>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</si>
  <si>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</si>
  <si>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</si>
  <si>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</si>
  <si>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</si>
  <si>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</si>
  <si>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</si>
  <si>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</si>
  <si>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</si>
  <si>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</si>
  <si>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</si>
  <si>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</si>
  <si>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</si>
  <si>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</si>
  <si>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</si>
  <si>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</si>
  <si>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</si>
  <si>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</si>
  <si>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</si>
  <si>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</si>
  <si>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</si>
  <si>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</si>
  <si>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</si>
  <si>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</si>
  <si>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</si>
  <si>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</si>
  <si>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</si>
  <si>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</si>
  <si>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</si>
  <si>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</si>
  <si>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</si>
  <si>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</si>
  <si>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</si>
  <si>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</si>
  <si>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</si>
  <si>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</si>
  <si>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</si>
  <si>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</si>
  <si>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</si>
  <si>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</si>
  <si>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</si>
  <si>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</si>
  <si>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</si>
  <si>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</si>
  <si>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</si>
  <si>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</si>
  <si>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</si>
  <si>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</si>
  <si>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</si>
  <si>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</si>
  <si>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</si>
  <si>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</si>
  <si>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</si>
  <si>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</si>
  <si>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</si>
  <si>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</si>
  <si>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</si>
  <si>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</si>
  <si>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</si>
  <si>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</si>
  <si>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</si>
  <si>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</si>
  <si>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</si>
  <si>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</si>
  <si>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</si>
  <si>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</si>
  <si>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</si>
  <si>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</si>
  <si>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</si>
  <si>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</si>
  <si>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</si>
  <si>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</si>
  <si>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</si>
  <si>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</si>
  <si>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</si>
  <si>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</si>
  <si>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</si>
  <si>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</si>
  <si>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</si>
  <si>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</si>
  <si>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</si>
  <si>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</si>
  <si>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</si>
  <si>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</si>
  <si>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</si>
  <si>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</si>
  <si>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</si>
  <si>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</si>
  <si>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</si>
  <si>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</si>
  <si>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</si>
  <si>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</si>
  <si>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</si>
  <si>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</si>
  <si>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</si>
  <si>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</si>
  <si>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</si>
  <si>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</si>
  <si>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</si>
  <si>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</si>
  <si>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</si>
  <si>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</si>
  <si>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</si>
  <si>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</si>
  <si>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</si>
  <si>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</si>
  <si>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</si>
  <si>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</si>
  <si>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</si>
  <si>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</si>
  <si>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</si>
  <si>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</si>
  <si>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</si>
  <si>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</si>
  <si>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</si>
  <si>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</si>
  <si>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</si>
  <si>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</si>
  <si>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</si>
  <si>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</si>
  <si>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</si>
  <si>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</si>
  <si>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</si>
  <si>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</si>
  <si>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</si>
  <si>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</si>
  <si>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</si>
  <si>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</si>
  <si>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</si>
  <si>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</si>
  <si>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</si>
  <si>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</si>
  <si>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</si>
  <si>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</si>
  <si>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</si>
  <si>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</si>
  <si>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</si>
  <si>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</si>
  <si>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</si>
  <si>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</si>
  <si>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</si>
  <si>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</si>
  <si>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</si>
  <si>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</si>
  <si>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</si>
  <si>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</si>
  <si>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</si>
  <si>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</si>
  <si>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</si>
  <si>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</si>
  <si>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</si>
  <si>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</si>
  <si>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</si>
  <si>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</si>
  <si>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</si>
  <si>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</si>
  <si>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</si>
  <si>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</si>
  <si>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</si>
  <si>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</si>
  <si>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</si>
  <si>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</si>
  <si>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</si>
  <si>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</si>
  <si>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</si>
  <si>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</si>
  <si>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</si>
  <si>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</si>
  <si>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</si>
  <si>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</si>
  <si>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</si>
  <si>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</si>
  <si>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</si>
  <si>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</si>
  <si>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</si>
  <si>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</si>
  <si>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</si>
  <si>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</si>
  <si>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</si>
  <si>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</si>
  <si>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</si>
  <si>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</si>
  <si>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</si>
  <si>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</si>
  <si>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</si>
  <si>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</si>
  <si>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</si>
  <si>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</si>
  <si>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</si>
  <si>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</si>
  <si>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</si>
  <si>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</si>
  <si>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</si>
  <si>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</si>
  <si>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</si>
  <si>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</si>
  <si>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</si>
  <si>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</si>
  <si>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</si>
  <si>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</si>
  <si>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</si>
  <si>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</si>
  <si>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</si>
  <si>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</si>
  <si>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</si>
  <si>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</si>
  <si>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</si>
  <si>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</si>
  <si>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</si>
  <si>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</si>
  <si>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</si>
  <si>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</si>
  <si>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</si>
  <si>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</si>
  <si>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</si>
  <si>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</si>
  <si>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</si>
  <si>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</si>
  <si>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</si>
  <si>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</si>
  <si>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</si>
  <si>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</si>
  <si>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</si>
  <si>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</si>
  <si>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</si>
  <si>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</si>
  <si>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</si>
  <si>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</si>
  <si>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</si>
  <si>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</si>
  <si>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</si>
  <si>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</si>
  <si>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</si>
  <si>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</si>
  <si>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</si>
  <si>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</si>
  <si>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</si>
  <si>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</si>
  <si>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</si>
  <si>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</si>
  <si>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</si>
  <si>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</si>
  <si>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</si>
  <si>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</si>
  <si>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</si>
  <si>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</si>
  <si>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</si>
  <si>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</si>
  <si>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</si>
  <si>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</si>
  <si>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</si>
  <si>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</si>
  <si>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</si>
  <si>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</si>
  <si>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</si>
  <si>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</si>
  <si>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</si>
  <si>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</si>
  <si>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</si>
  <si>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</si>
  <si>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</si>
  <si>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</si>
  <si>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</si>
  <si>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</si>
  <si>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</si>
  <si>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</si>
  <si>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</si>
  <si>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</si>
  <si>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</si>
  <si>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</si>
  <si>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</si>
  <si>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</si>
  <si>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</si>
  <si>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</si>
  <si>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</si>
  <si>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</si>
  <si>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</si>
  <si>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</si>
  <si>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</si>
  <si>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</si>
  <si>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</si>
  <si>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</si>
  <si>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</si>
  <si>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</si>
  <si>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</si>
  <si>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</si>
  <si>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</si>
  <si>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</si>
  <si>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</si>
  <si>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</si>
  <si>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</si>
  <si>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</si>
  <si>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</si>
  <si>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</si>
  <si>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</si>
  <si>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</si>
  <si>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</si>
  <si>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</si>
  <si>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</si>
  <si>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</si>
  <si>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</si>
  <si>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</si>
  <si>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</si>
  <si>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</si>
  <si>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</si>
  <si>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</si>
  <si>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</si>
  <si>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</si>
  <si>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</si>
  <si>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</si>
  <si>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</si>
  <si>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</si>
  <si>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</si>
  <si>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</si>
  <si>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</si>
  <si>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</si>
  <si>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</si>
  <si>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</si>
  <si>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</si>
  <si>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</si>
  <si>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</si>
  <si>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</si>
  <si>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</si>
  <si>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</si>
  <si>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</si>
  <si>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</si>
  <si>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</si>
  <si>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</si>
  <si>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</si>
  <si>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</si>
  <si>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</si>
  <si>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</si>
  <si>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</si>
  <si>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</si>
  <si>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</si>
  <si>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</si>
  <si>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</si>
  <si>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</si>
  <si>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</si>
  <si>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</si>
  <si>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</si>
  <si>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</si>
  <si>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</si>
  <si>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</si>
  <si>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</si>
  <si>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</si>
  <si>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</si>
  <si>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</si>
  <si>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</si>
  <si>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</si>
  <si>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</si>
  <si>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</si>
  <si>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</si>
  <si>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</si>
  <si>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</si>
  <si>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</si>
  <si>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</si>
  <si>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</si>
  <si>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</si>
  <si>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</si>
  <si>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</si>
  <si>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</si>
  <si>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</si>
  <si>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</si>
  <si>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</si>
  <si>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</si>
  <si>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</si>
  <si>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</si>
  <si>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</si>
  <si>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</si>
  <si>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</si>
  <si>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</si>
  <si>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</si>
  <si>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</si>
  <si>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</si>
  <si>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</si>
  <si>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</si>
  <si>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</si>
  <si>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</si>
  <si>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</si>
  <si>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</si>
  <si>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</si>
  <si>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</si>
  <si>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</si>
  <si>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</si>
  <si>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</si>
  <si>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</si>
  <si>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</si>
  <si>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</si>
  <si>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</si>
  <si>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</si>
  <si>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</si>
  <si>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</si>
  <si>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</si>
  <si>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</si>
  <si>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</si>
  <si>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</si>
  <si>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</si>
  <si>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</si>
  <si>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</si>
  <si>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</si>
  <si>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</si>
  <si>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</si>
  <si>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</si>
  <si>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</si>
  <si>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</si>
  <si>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</si>
  <si>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</si>
  <si>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</si>
  <si>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</si>
  <si>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</si>
  <si>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</si>
  <si>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</si>
  <si>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</si>
  <si>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</si>
  <si>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</si>
  <si>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</si>
  <si>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</si>
  <si>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</si>
  <si>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</si>
  <si>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</si>
  <si>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</si>
  <si>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</si>
  <si>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</si>
  <si>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</si>
  <si>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</si>
  <si>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</si>
  <si>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</si>
  <si>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</si>
  <si>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</si>
  <si>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</si>
  <si>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</si>
  <si>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</si>
  <si>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</si>
  <si>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</si>
  <si>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</si>
  <si>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</si>
  <si>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</si>
  <si>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</si>
  <si>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</si>
  <si>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</si>
  <si>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</si>
  <si>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</si>
  <si>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</si>
  <si>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</si>
  <si>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</si>
  <si>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</si>
  <si>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</si>
  <si>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</si>
  <si>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</si>
  <si>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</si>
  <si>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</si>
  <si>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</si>
  <si>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</si>
  <si>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</si>
  <si>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</si>
  <si>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</si>
  <si>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</si>
  <si>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</si>
  <si>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</si>
  <si>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</si>
  <si>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</si>
  <si>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</si>
  <si>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</si>
  <si>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</si>
  <si>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</si>
  <si>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</si>
  <si>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</si>
  <si>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</si>
  <si>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</si>
  <si>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</si>
  <si>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</si>
  <si>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</si>
  <si>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</si>
  <si>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</si>
  <si>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</si>
  <si>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</si>
  <si>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</si>
  <si>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</si>
  <si>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</si>
  <si>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</si>
  <si>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</si>
  <si>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</si>
  <si>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</si>
  <si>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</si>
  <si>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</si>
  <si>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</si>
  <si>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</si>
  <si>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</si>
  <si>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</si>
  <si>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</si>
  <si>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</si>
  <si>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</si>
  <si>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</si>
  <si>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</si>
  <si>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</si>
  <si>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</si>
  <si>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</si>
  <si>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</si>
  <si>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</si>
  <si>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</si>
  <si>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</si>
  <si>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</si>
  <si>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</si>
  <si>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</si>
  <si>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</si>
  <si>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</si>
  <si>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</si>
  <si>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</si>
  <si>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</si>
  <si>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</si>
  <si>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</si>
  <si>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</si>
  <si>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</si>
  <si>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</si>
  <si>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</si>
  <si>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</si>
  <si>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</si>
  <si>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</si>
  <si>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</si>
  <si>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</si>
  <si>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</si>
  <si>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</si>
  <si>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</si>
  <si>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</si>
  <si>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</si>
  <si>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</si>
  <si>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</si>
  <si>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</si>
  <si>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</si>
  <si>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</si>
  <si>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</si>
  <si>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</si>
  <si>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</si>
  <si>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</si>
  <si>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</si>
  <si>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</si>
  <si>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</si>
  <si>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</si>
  <si>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</si>
  <si>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</si>
  <si>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</si>
  <si>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</si>
  <si>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</si>
  <si>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</si>
  <si>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</si>
  <si>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</si>
  <si>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</si>
  <si>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</si>
  <si>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</si>
  <si>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</si>
  <si>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</si>
  <si>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</si>
  <si>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</si>
  <si>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</si>
  <si>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</si>
  <si>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</si>
  <si>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</si>
  <si>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</si>
  <si>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</si>
  <si>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</si>
  <si>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</si>
  <si>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</si>
  <si>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</si>
  <si>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</si>
  <si>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</si>
  <si>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</si>
  <si>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</si>
  <si>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</si>
  <si>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</si>
  <si>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</si>
  <si>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</si>
  <si>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</si>
  <si>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</si>
  <si>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</si>
  <si>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</si>
  <si>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</si>
  <si>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</si>
  <si>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</si>
  <si>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</si>
  <si>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</si>
  <si>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</si>
  <si>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</si>
  <si>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</si>
  <si>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</si>
  <si>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</si>
  <si>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</si>
  <si>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</si>
  <si>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</si>
  <si>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</si>
  <si>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</si>
  <si>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</si>
  <si>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</si>
  <si>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</si>
  <si>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</si>
  <si>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</si>
  <si>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</si>
  <si>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</si>
  <si>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</si>
  <si>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</si>
  <si>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</si>
  <si>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</si>
  <si>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</si>
  <si>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</si>
  <si>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</si>
  <si>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</si>
  <si>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</si>
  <si>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</si>
  <si>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</si>
  <si>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</si>
  <si>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</si>
  <si>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</si>
  <si>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</si>
  <si>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</si>
  <si>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</si>
  <si>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</si>
  <si>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</si>
  <si>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</si>
  <si>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</si>
  <si>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</si>
  <si>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</si>
  <si>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</si>
  <si>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</si>
  <si>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</si>
  <si>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</si>
  <si>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</si>
  <si>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</si>
  <si>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</si>
  <si>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</si>
  <si>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</si>
  <si>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</si>
  <si>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</si>
  <si>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</si>
  <si>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</si>
  <si>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</si>
  <si>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</si>
  <si>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</si>
  <si>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</si>
  <si>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</si>
  <si>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</si>
  <si>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</si>
  <si>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</si>
  <si>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</si>
  <si>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</si>
  <si>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</si>
  <si>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</si>
  <si>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</si>
  <si>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</si>
  <si>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</si>
  <si>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</si>
  <si>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</si>
  <si>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</si>
  <si>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</si>
  <si>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</si>
  <si>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</si>
  <si>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</si>
  <si>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</si>
  <si>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</si>
  <si>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</si>
  <si>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</si>
  <si>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</si>
  <si>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</si>
  <si>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</si>
  <si>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</si>
  <si>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</si>
  <si>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</si>
  <si>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</si>
  <si>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</si>
  <si>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</si>
  <si>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</si>
  <si>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</si>
  <si>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</si>
  <si>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</si>
  <si>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</si>
  <si>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</si>
  <si>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</si>
  <si>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</si>
  <si>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</si>
  <si>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</si>
  <si>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</si>
  <si>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</si>
  <si>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</si>
  <si>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</si>
  <si>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</si>
  <si>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</si>
  <si>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</si>
  <si>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</si>
  <si>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</si>
  <si>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</si>
  <si>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</si>
  <si>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</si>
  <si>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</si>
  <si>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</si>
  <si>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</si>
  <si>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</si>
  <si>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</si>
  <si>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</si>
  <si>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</si>
  <si>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</si>
  <si>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</si>
  <si>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</si>
  <si>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</si>
  <si>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</si>
  <si>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</si>
  <si>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</si>
  <si>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</si>
  <si>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</si>
  <si>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</si>
  <si>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</si>
  <si>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</si>
  <si>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</si>
  <si>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</si>
  <si>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</si>
  <si>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</si>
  <si>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</si>
  <si>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</si>
  <si>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</si>
  <si>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</si>
  <si>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</si>
  <si>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</si>
  <si>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</si>
  <si>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</si>
  <si>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</si>
  <si>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</si>
  <si>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</si>
  <si>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</si>
  <si>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</si>
  <si>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</si>
  <si>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</si>
  <si>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</si>
  <si>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</si>
  <si>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</si>
  <si>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</si>
  <si>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</si>
  <si>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</si>
  <si>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</si>
  <si>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</si>
  <si>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</si>
  <si>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</si>
  <si>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</si>
  <si>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</si>
  <si>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</si>
  <si>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</si>
  <si>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</si>
  <si>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</si>
  <si>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</si>
  <si>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</si>
  <si>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</si>
  <si>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</si>
  <si>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</si>
  <si>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</si>
  <si>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</si>
  <si>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</si>
  <si>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</si>
  <si>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</si>
  <si>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</si>
  <si>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</si>
  <si>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</si>
  <si>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</si>
  <si>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</si>
  <si>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</si>
  <si>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</si>
  <si>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</si>
  <si>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</si>
  <si>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</si>
  <si>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</si>
  <si>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</si>
  <si>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</si>
  <si>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</si>
  <si>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</si>
  <si>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</si>
  <si>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</si>
  <si>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</si>
  <si>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</si>
  <si>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</si>
  <si>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</si>
  <si>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</si>
  <si>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</si>
  <si>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</si>
  <si>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</si>
  <si>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</si>
  <si>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</si>
  <si>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</si>
  <si>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</si>
  <si>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</si>
  <si>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</si>
  <si>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</si>
  <si>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</si>
  <si>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</si>
  <si>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</si>
  <si>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</si>
  <si>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</si>
  <si>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</si>
  <si>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</si>
  <si>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</si>
  <si>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</si>
  <si>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</si>
  <si>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</si>
  <si>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</si>
  <si>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</si>
  <si>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</si>
  <si>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</si>
  <si>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</si>
  <si>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</si>
  <si>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</si>
  <si>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</si>
  <si>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</si>
  <si>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</si>
  <si>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</si>
  <si>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</si>
  <si>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</si>
  <si>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</si>
  <si>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</si>
  <si>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</si>
  <si>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</si>
  <si>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</si>
  <si>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</si>
  <si>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</si>
  <si>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</si>
  <si>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</si>
  <si>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</si>
  <si>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</si>
  <si>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</si>
  <si>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</si>
  <si>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</si>
  <si>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</si>
  <si>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</si>
  <si>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</si>
  <si>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</si>
  <si>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</si>
  <si>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</si>
  <si>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</si>
  <si>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</si>
  <si>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</si>
  <si>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</si>
  <si>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</si>
  <si>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</si>
  <si>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</si>
  <si>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</si>
  <si>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</si>
  <si>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</si>
  <si>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</si>
  <si>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</si>
  <si>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</si>
  <si>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</si>
  <si>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</si>
  <si>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</si>
  <si>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</si>
  <si>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</si>
  <si>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</si>
  <si>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</si>
  <si>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</si>
  <si>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</si>
  <si>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</si>
  <si>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</si>
  <si>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</si>
  <si>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</si>
  <si>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</si>
  <si>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</si>
  <si>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</si>
  <si>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</si>
  <si>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</si>
  <si>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</si>
  <si>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</si>
  <si>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</si>
  <si>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</si>
  <si>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</si>
  <si>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</si>
  <si>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</si>
  <si>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</si>
  <si>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</si>
  <si>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</si>
  <si>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</si>
  <si>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</si>
  <si>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</si>
  <si>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</si>
  <si>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</si>
  <si>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</si>
  <si>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</si>
  <si>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</si>
  <si>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</si>
  <si>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</si>
  <si>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</si>
  <si>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</si>
  <si>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</si>
  <si>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</si>
  <si>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</si>
  <si>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</si>
  <si>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</si>
  <si>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</si>
  <si>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</si>
  <si>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</si>
  <si>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</si>
  <si>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</si>
  <si>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</si>
  <si>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</si>
  <si>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</si>
  <si>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</si>
  <si>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</si>
  <si>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</si>
  <si>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</si>
  <si>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</si>
  <si>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</si>
  <si>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</si>
  <si>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</si>
  <si>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</si>
  <si>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</si>
  <si>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</si>
  <si>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</si>
  <si>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</si>
  <si>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</si>
  <si>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</si>
  <si>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</si>
  <si>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</si>
  <si>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</si>
  <si>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</si>
  <si>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</si>
  <si>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</si>
  <si>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</si>
  <si>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</si>
  <si>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</si>
  <si>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</si>
  <si>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</si>
  <si>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</si>
  <si>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</si>
  <si>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</si>
  <si>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</si>
  <si>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</si>
  <si>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</si>
  <si>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</si>
  <si>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</si>
  <si>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</si>
  <si>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</si>
  <si>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</si>
  <si>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</si>
  <si>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</si>
  <si>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</si>
  <si>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</si>
  <si>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</si>
  <si>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</si>
  <si>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</si>
  <si>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</si>
  <si>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</si>
  <si>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</si>
  <si>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</si>
  <si>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</si>
  <si>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</si>
  <si>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</si>
  <si>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</si>
  <si>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</si>
  <si>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</si>
  <si>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</si>
  <si>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</si>
  <si>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</si>
  <si>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</si>
  <si>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</si>
  <si>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</si>
  <si>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</si>
  <si>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</si>
  <si>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</si>
  <si>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</si>
  <si>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</si>
  <si>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</si>
  <si>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</si>
  <si>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</si>
  <si>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</si>
  <si>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</si>
  <si>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</si>
  <si>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</si>
  <si>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</si>
  <si>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</si>
  <si>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</si>
  <si>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</si>
  <si>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</si>
  <si>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</si>
  <si>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</si>
  <si>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</si>
  <si>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</si>
  <si>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</si>
  <si>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</si>
  <si>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</si>
  <si>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</si>
  <si>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</si>
  <si>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</si>
  <si>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</si>
  <si>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</si>
  <si>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</si>
  <si>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</si>
  <si>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</si>
  <si>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</si>
  <si>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</si>
  <si>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</si>
  <si>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</si>
  <si>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</si>
  <si>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</si>
  <si>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</si>
  <si>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</si>
  <si>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</si>
  <si>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</si>
  <si>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</si>
  <si>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</si>
  <si>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</si>
  <si>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</si>
  <si>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</si>
  <si>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</si>
  <si>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</si>
  <si>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</si>
  <si>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</si>
  <si>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</si>
  <si>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</si>
  <si>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</si>
  <si>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</si>
  <si>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</si>
  <si>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</si>
  <si>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</si>
  <si>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</si>
  <si>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</si>
  <si>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</si>
  <si>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</si>
  <si>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</si>
  <si>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</si>
  <si>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</si>
  <si>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</si>
  <si>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</si>
  <si>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</si>
  <si>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</si>
  <si>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</si>
  <si>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</si>
  <si>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</si>
  <si>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</si>
  <si>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</si>
  <si>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</si>
  <si>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</si>
  <si>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</si>
  <si>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</si>
  <si>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</si>
  <si>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</si>
  <si>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</si>
  <si>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</si>
  <si>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</si>
  <si>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</si>
  <si>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</si>
  <si>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</si>
  <si>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</si>
  <si>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</si>
  <si>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</si>
  <si>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</si>
  <si>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</si>
  <si>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</si>
  <si>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</si>
  <si>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</si>
  <si>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</si>
  <si>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</si>
  <si>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</si>
  <si>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</si>
  <si>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</si>
  <si>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</si>
  <si>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</si>
  <si>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</si>
  <si>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</si>
  <si>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</si>
  <si>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</si>
  <si>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</si>
  <si>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</si>
  <si>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</si>
  <si>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</si>
  <si>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</si>
  <si>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</si>
  <si>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</si>
  <si>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</si>
  <si>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</si>
  <si>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</si>
  <si>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</si>
  <si>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</si>
  <si>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</si>
  <si>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</si>
  <si>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</si>
  <si>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</si>
  <si>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</si>
  <si>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</si>
  <si>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</si>
  <si>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</si>
  <si>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</si>
  <si>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</si>
  <si>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</si>
  <si>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</si>
  <si>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</si>
  <si>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</si>
  <si>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</si>
  <si>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</si>
  <si>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</si>
  <si>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</si>
  <si>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</si>
  <si>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</si>
  <si>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</si>
  <si>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</si>
  <si>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</si>
  <si>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</si>
  <si>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</si>
  <si>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</si>
  <si>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</si>
  <si>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</si>
  <si>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</si>
  <si>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</si>
  <si>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</si>
  <si>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</si>
  <si>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</si>
  <si>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</si>
  <si>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</si>
  <si>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</si>
  <si>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</si>
  <si>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</si>
  <si>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</si>
  <si>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</si>
  <si>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</si>
  <si>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</si>
  <si>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</si>
  <si>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</si>
  <si>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</si>
  <si>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</si>
  <si>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</si>
  <si>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</si>
  <si>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</si>
  <si>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</si>
  <si>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</si>
  <si>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</si>
  <si>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</si>
  <si>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</si>
  <si>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</si>
  <si>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</si>
  <si>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</si>
  <si>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</si>
  <si>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</si>
  <si>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</si>
  <si>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</si>
  <si>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</si>
  <si>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</si>
  <si>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</si>
  <si>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</si>
  <si>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</si>
  <si>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</si>
  <si>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</si>
  <si>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</si>
  <si>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</si>
  <si>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</si>
  <si>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</si>
  <si>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</si>
  <si>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</si>
  <si>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</si>
  <si>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</si>
  <si>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</si>
  <si>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</si>
  <si>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</si>
  <si>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</si>
  <si>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</si>
  <si>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</si>
  <si>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</si>
  <si>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</si>
  <si>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</si>
  <si>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</si>
  <si>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</si>
  <si>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</si>
  <si>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</si>
  <si>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</si>
  <si>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</si>
  <si>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</si>
  <si>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</si>
  <si>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</si>
  <si>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</si>
  <si>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</si>
  <si>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</si>
  <si>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</si>
  <si>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</si>
  <si>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</si>
  <si>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</si>
  <si>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</si>
  <si>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</si>
  <si>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</si>
  <si>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</si>
  <si>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</si>
  <si>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</si>
  <si>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</si>
  <si>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</si>
  <si>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</si>
  <si>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</si>
  <si>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</si>
  <si>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</si>
  <si>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</si>
  <si>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</si>
  <si>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</si>
  <si>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</si>
  <si>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</si>
  <si>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</si>
  <si>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</si>
  <si>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</si>
  <si>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</si>
  <si>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</si>
  <si>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</si>
  <si>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</si>
  <si>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</si>
  <si>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</si>
  <si>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</si>
  <si>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</si>
  <si>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</si>
  <si>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</si>
  <si>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</si>
  <si>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</si>
  <si>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</si>
  <si>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</si>
  <si>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</si>
  <si>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</si>
  <si>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</si>
  <si>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</si>
  <si>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</si>
  <si>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</si>
  <si>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</si>
  <si>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</si>
  <si>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</si>
  <si>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</si>
  <si>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</si>
  <si>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</si>
  <si>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</si>
  <si>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</si>
  <si>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</si>
  <si>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</si>
  <si>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</si>
  <si>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</si>
  <si>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</si>
  <si>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</si>
  <si>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</si>
  <si>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</si>
  <si>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</si>
  <si>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</si>
  <si>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</si>
  <si>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</si>
  <si>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</si>
  <si>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</si>
  <si>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</si>
  <si>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</si>
  <si>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</si>
  <si>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</si>
  <si>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</si>
  <si>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</si>
  <si>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</si>
  <si>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</si>
  <si>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</si>
  <si>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</si>
  <si>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</si>
  <si>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</si>
  <si>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</si>
  <si>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</si>
  <si>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</si>
  <si>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</si>
  <si>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</si>
  <si>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</si>
  <si>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</si>
  <si>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</si>
  <si>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</si>
  <si>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</si>
  <si>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</si>
  <si>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</si>
  <si>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</si>
  <si>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</si>
  <si>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</si>
  <si>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</si>
  <si>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</si>
  <si>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</si>
  <si>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</si>
  <si>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</si>
  <si>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</si>
  <si>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</si>
  <si>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</si>
  <si>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</si>
  <si>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</si>
  <si>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</si>
  <si>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</si>
  <si>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</si>
  <si>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</si>
  <si>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</si>
  <si>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</si>
  <si>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</si>
  <si>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</si>
  <si>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</si>
  <si>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</si>
  <si>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</si>
  <si>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</si>
  <si>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</si>
  <si>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</si>
  <si>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</si>
  <si>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</si>
  <si>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</si>
  <si>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</si>
  <si>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</si>
  <si>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</si>
  <si>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</si>
  <si>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</si>
  <si>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</si>
  <si>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</si>
  <si>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</si>
  <si>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</si>
  <si>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</si>
  <si>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</si>
  <si>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</si>
  <si>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</si>
  <si>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</si>
  <si>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</si>
  <si>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</si>
  <si>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</si>
  <si>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</si>
  <si>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</si>
  <si>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</si>
  <si>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</si>
  <si>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</si>
  <si>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</si>
  <si>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</si>
  <si>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</si>
  <si>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</si>
  <si>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</si>
  <si>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</si>
  <si>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</si>
  <si>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</si>
  <si>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</si>
  <si>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</si>
  <si>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</si>
  <si>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</si>
  <si>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</si>
  <si>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</si>
  <si>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</si>
  <si>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</si>
  <si>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</si>
  <si>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</si>
  <si>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</si>
  <si>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</si>
  <si>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</si>
  <si>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</si>
  <si>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</si>
  <si>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</si>
  <si>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</si>
  <si>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</si>
  <si>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</si>
  <si>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</si>
  <si>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</si>
  <si>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</si>
  <si>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</si>
  <si>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</si>
  <si>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</si>
  <si>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</si>
  <si>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</si>
  <si>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</si>
  <si>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</si>
  <si>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</si>
  <si>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</si>
  <si>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</si>
  <si>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</si>
  <si>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</si>
  <si>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</si>
  <si>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</si>
  <si>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</si>
  <si>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</si>
  <si>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</si>
  <si>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</si>
  <si>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</si>
  <si>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</si>
  <si>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</si>
  <si>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</si>
  <si>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</si>
  <si>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</si>
  <si>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</si>
  <si>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</si>
  <si>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</si>
  <si>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</si>
  <si>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</si>
  <si>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</si>
  <si>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</si>
  <si>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</si>
  <si>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</si>
  <si>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</si>
  <si>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</si>
  <si>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</si>
  <si>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</si>
  <si>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</si>
  <si>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</si>
  <si>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</si>
  <si>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</si>
  <si>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</si>
  <si>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</si>
  <si>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</si>
  <si>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</si>
  <si>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</si>
  <si>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</si>
  <si>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</si>
  <si>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</si>
  <si>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</si>
  <si>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</si>
  <si>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</si>
  <si>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</si>
  <si>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</si>
  <si>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</si>
  <si>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</si>
  <si>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</si>
  <si>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</si>
  <si>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</si>
  <si>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</si>
  <si>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</si>
  <si>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</si>
  <si>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</si>
  <si>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</si>
  <si>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</si>
  <si>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</si>
  <si>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</si>
  <si>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</si>
  <si>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</si>
  <si>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</si>
  <si>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</si>
  <si>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</si>
  <si>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</si>
  <si>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</si>
  <si>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</si>
  <si>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</si>
  <si>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</si>
  <si>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</si>
  <si>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</si>
  <si>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</si>
  <si>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</si>
  <si>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</si>
  <si>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</si>
  <si>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</si>
  <si>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</si>
  <si>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</si>
  <si>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</si>
  <si>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</si>
  <si>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</si>
  <si>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</si>
  <si>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</si>
  <si>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</si>
  <si>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</si>
  <si>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</si>
  <si>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</si>
  <si>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</si>
  <si>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</si>
  <si>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</si>
  <si>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</si>
  <si>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</si>
  <si>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</si>
  <si>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</si>
  <si>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</si>
  <si>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</si>
  <si>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</si>
  <si>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</si>
  <si>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</si>
  <si>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</si>
  <si>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</si>
  <si>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</si>
  <si>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</si>
  <si>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</si>
  <si>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</si>
  <si>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</si>
  <si>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</si>
  <si>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</si>
  <si>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</si>
  <si>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</si>
  <si>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</si>
  <si>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</si>
  <si>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</si>
  <si>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</si>
  <si>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</si>
  <si>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</si>
  <si>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</si>
  <si>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</si>
  <si>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</si>
  <si>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</si>
  <si>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</si>
  <si>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</si>
  <si>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</si>
  <si>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</si>
  <si>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</si>
  <si>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</si>
  <si>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</si>
  <si>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</si>
  <si>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</si>
  <si>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</si>
  <si>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</si>
  <si>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</si>
  <si>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</si>
  <si>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</si>
  <si>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</si>
  <si>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</si>
  <si>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</si>
  <si>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</si>
  <si>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</si>
  <si>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</si>
  <si>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</si>
  <si>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</si>
  <si>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</si>
  <si>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</si>
  <si>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</si>
  <si>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</si>
  <si>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</si>
  <si>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</si>
  <si>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</si>
  <si>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</si>
  <si>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</si>
  <si>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</si>
  <si>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</si>
  <si>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</si>
  <si>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</si>
  <si>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</si>
  <si>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</si>
  <si>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</si>
  <si>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</si>
  <si>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</si>
  <si>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</si>
  <si>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</si>
  <si>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</si>
  <si>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</si>
  <si>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</si>
  <si>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</si>
  <si>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</si>
  <si>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</si>
  <si>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</si>
  <si>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</si>
  <si>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</si>
  <si>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</si>
  <si>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</si>
  <si>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</si>
  <si>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</si>
  <si>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</si>
  <si>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</si>
  <si>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</si>
  <si>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</si>
  <si>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</si>
  <si>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</si>
  <si>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</si>
  <si>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</si>
  <si>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</si>
  <si>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</si>
  <si>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</si>
  <si>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</si>
  <si>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</si>
  <si>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</si>
  <si>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</si>
  <si>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</si>
  <si>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</si>
  <si>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</si>
  <si>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</si>
  <si>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</si>
  <si>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</si>
  <si>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</si>
  <si>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</si>
  <si>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</si>
  <si>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</si>
  <si>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</si>
  <si>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</si>
  <si>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</si>
  <si>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</si>
  <si>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</si>
  <si>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</si>
  <si>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</si>
  <si>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</si>
  <si>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</si>
  <si>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</si>
  <si>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</si>
  <si>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</si>
  <si>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</si>
  <si>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</si>
  <si>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</si>
  <si>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</si>
  <si>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</si>
  <si>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</si>
  <si>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</si>
  <si>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</si>
  <si>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</si>
  <si>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</si>
  <si>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</si>
  <si>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</si>
  <si>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</si>
  <si>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</si>
  <si>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</si>
  <si>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</si>
  <si>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</si>
  <si>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</si>
  <si>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</si>
  <si>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</si>
  <si>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</si>
  <si>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</si>
  <si>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</si>
  <si>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</si>
  <si>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</si>
  <si>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</si>
  <si>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</si>
  <si>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</si>
  <si>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</si>
  <si>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</si>
  <si>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</si>
  <si>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</si>
  <si>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</si>
  <si>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</si>
  <si>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</si>
  <si>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</si>
  <si>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</si>
  <si>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</si>
  <si>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</si>
  <si>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</si>
  <si>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</si>
  <si>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</si>
  <si>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</si>
  <si>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</si>
  <si>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</si>
  <si>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</si>
  <si>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</si>
  <si>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</si>
  <si>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</si>
  <si>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</si>
  <si>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</si>
  <si>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</si>
  <si>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</si>
  <si>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</si>
  <si>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</si>
  <si>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</si>
  <si>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</si>
  <si>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</si>
  <si>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</si>
  <si>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</si>
  <si>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</si>
  <si>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</si>
  <si>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</si>
  <si>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</si>
  <si>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</si>
  <si>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</si>
  <si>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</si>
  <si>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</si>
  <si>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</si>
  <si>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</si>
  <si>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</si>
  <si>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</si>
  <si>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</si>
  <si>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</si>
  <si>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</si>
  <si>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</si>
  <si>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</si>
  <si>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</si>
  <si>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</si>
  <si>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</si>
  <si>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</si>
  <si>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</si>
  <si>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</si>
  <si>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</si>
  <si>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</si>
  <si>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</si>
  <si>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</si>
  <si>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</si>
  <si>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</si>
  <si>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</si>
  <si>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</si>
  <si>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</si>
  <si>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</si>
  <si>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</si>
  <si>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</si>
  <si>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</si>
  <si>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</si>
  <si>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</si>
  <si>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</si>
  <si>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</si>
  <si>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</si>
  <si>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</si>
  <si>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</si>
  <si>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</si>
  <si>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</si>
  <si>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</si>
  <si>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</si>
  <si>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</si>
  <si>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</si>
  <si>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</si>
  <si>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</si>
  <si>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</si>
  <si>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</si>
  <si>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</si>
  <si>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</si>
  <si>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</si>
  <si>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</si>
  <si>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</si>
  <si>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</si>
  <si>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</si>
  <si>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</si>
  <si>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</si>
  <si>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</si>
  <si>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</si>
  <si>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</si>
  <si>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</si>
  <si>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</si>
  <si>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</si>
  <si>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</si>
  <si>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</si>
  <si>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</si>
  <si>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</si>
  <si>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</si>
  <si>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</si>
  <si>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</si>
  <si>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</si>
  <si>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</si>
  <si>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</si>
  <si>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</si>
  <si>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</si>
  <si>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</si>
  <si>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</si>
  <si>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</si>
  <si>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</si>
  <si>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</si>
  <si>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</si>
  <si>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</si>
  <si>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</si>
  <si>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</si>
  <si>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</si>
  <si>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</si>
  <si>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</si>
  <si>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</si>
  <si>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</si>
  <si>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</si>
  <si>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</si>
  <si>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</si>
  <si>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</si>
  <si>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</si>
  <si>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</si>
  <si>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</si>
  <si>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</si>
  <si>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</si>
  <si>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</si>
  <si>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</si>
  <si>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</si>
  <si>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</si>
  <si>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</si>
  <si>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</si>
  <si>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</si>
  <si>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</si>
  <si>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</si>
  <si>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</si>
  <si>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</si>
  <si>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</si>
  <si>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</si>
  <si>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</si>
  <si>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</si>
  <si>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</si>
  <si>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</si>
  <si>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</si>
  <si>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</si>
  <si>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</si>
  <si>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</si>
  <si>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</si>
  <si>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</si>
  <si>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</si>
  <si>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</si>
  <si>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</si>
  <si>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</si>
  <si>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</si>
  <si>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</si>
  <si>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</si>
  <si>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</si>
  <si>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</si>
  <si>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</si>
  <si>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</si>
  <si>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</si>
  <si>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</si>
  <si>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</si>
  <si>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</si>
  <si>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</si>
  <si>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</si>
  <si>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</si>
  <si>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</si>
  <si>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</si>
  <si>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</si>
  <si>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</si>
  <si>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</si>
  <si>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</si>
  <si>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</si>
  <si>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</si>
  <si>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</si>
  <si>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</si>
  <si>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</si>
  <si>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</si>
  <si>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</si>
  <si>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</si>
  <si>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</si>
  <si>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</si>
  <si>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</si>
  <si>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</si>
  <si>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</si>
  <si>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</si>
  <si>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</si>
  <si>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</si>
  <si>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</si>
  <si>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</si>
  <si>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</si>
  <si>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</si>
  <si>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</si>
  <si>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</si>
  <si>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</si>
  <si>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</si>
  <si>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</si>
  <si>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</si>
  <si>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</si>
  <si>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</si>
  <si>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</si>
  <si>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</si>
  <si>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</si>
  <si>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</si>
  <si>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</si>
  <si>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</si>
  <si>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</si>
  <si>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</si>
  <si>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</si>
  <si>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</si>
  <si>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</si>
  <si>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</si>
  <si>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</si>
  <si>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</si>
  <si>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</si>
  <si>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</si>
  <si>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</si>
  <si>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</si>
  <si>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</si>
  <si>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</si>
  <si>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</si>
  <si>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</si>
  <si>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</si>
  <si>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</si>
  <si>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</si>
  <si>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</si>
  <si>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</si>
  <si>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</si>
  <si>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</si>
  <si>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</si>
  <si>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</si>
  <si>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</si>
  <si>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</si>
  <si>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</si>
  <si>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</si>
  <si>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</si>
  <si>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</si>
  <si>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</si>
  <si>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</si>
  <si>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</si>
  <si>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</si>
  <si>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</si>
  <si>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</si>
  <si>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</si>
  <si>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</si>
  <si>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</si>
  <si>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</si>
  <si>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</si>
  <si>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</si>
  <si>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</si>
  <si>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</si>
  <si>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</si>
  <si>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</si>
  <si>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</si>
  <si>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</si>
  <si>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</si>
  <si>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</si>
  <si>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</si>
  <si>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</si>
  <si>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</si>
  <si>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</si>
  <si>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</si>
  <si>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</si>
  <si>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</si>
  <si>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</si>
  <si>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</si>
  <si>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</si>
  <si>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</si>
  <si>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</si>
  <si>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</si>
  <si>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</si>
  <si>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</si>
  <si>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</si>
  <si>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</si>
  <si>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</si>
  <si>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</si>
  <si>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</si>
  <si>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</si>
  <si>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</si>
  <si>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</si>
  <si>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</si>
  <si>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</si>
  <si>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</si>
  <si>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</si>
  <si>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</si>
  <si>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</si>
  <si>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</si>
  <si>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</si>
  <si>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</si>
  <si>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</si>
  <si>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</si>
  <si>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</si>
  <si>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</si>
  <si>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</si>
  <si>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</si>
  <si>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</si>
  <si>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</si>
  <si>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</si>
  <si>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</si>
  <si>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</si>
  <si>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</si>
  <si>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</si>
  <si>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</si>
  <si>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</si>
  <si>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</si>
  <si>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</si>
  <si>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</si>
  <si>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</si>
  <si>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</si>
  <si>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</si>
  <si>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</si>
  <si>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</si>
  <si>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</si>
  <si>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</si>
  <si>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</si>
  <si>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</si>
  <si>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</si>
  <si>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</si>
  <si>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</si>
  <si>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</si>
  <si>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</si>
  <si>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</si>
  <si>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</si>
  <si>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</si>
  <si>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</si>
  <si>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</si>
  <si>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</si>
  <si>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</si>
  <si>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</si>
  <si>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</si>
  <si>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</si>
  <si>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</si>
  <si>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</si>
  <si>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</si>
  <si>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</si>
  <si>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</si>
  <si>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</si>
  <si>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</si>
  <si>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</si>
  <si>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</si>
  <si>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</si>
  <si>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</si>
  <si>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</si>
  <si>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</si>
  <si>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</si>
  <si>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</si>
  <si>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</si>
  <si>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</si>
  <si>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</si>
  <si>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</si>
  <si>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</si>
  <si>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</si>
  <si>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</si>
  <si>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</si>
  <si>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</si>
  <si>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</si>
  <si>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</si>
  <si>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</si>
  <si>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</si>
  <si>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</si>
  <si>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</si>
  <si>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</si>
  <si>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</si>
  <si>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</si>
  <si>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</si>
  <si>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</si>
  <si>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</si>
  <si>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</si>
  <si>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</si>
  <si>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</si>
  <si>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</si>
  <si>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</si>
  <si>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</si>
  <si>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</si>
  <si>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</si>
  <si>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</si>
  <si>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</si>
  <si>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</si>
  <si>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</si>
  <si>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</si>
  <si>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</si>
  <si>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</si>
  <si>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</si>
  <si>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</si>
  <si>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</si>
  <si>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</si>
  <si>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</si>
  <si>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</si>
  <si>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</si>
  <si>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</si>
  <si>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</si>
  <si>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</si>
  <si>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</si>
  <si>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</si>
  <si>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</si>
  <si>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</si>
  <si>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</si>
  <si>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</si>
  <si>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</si>
  <si>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</si>
  <si>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</si>
  <si>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</si>
  <si>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</si>
  <si>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</si>
  <si>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</si>
  <si>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</si>
  <si>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</si>
  <si>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</si>
  <si>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</si>
  <si>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</si>
  <si>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</si>
  <si>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</si>
  <si>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</si>
  <si>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</si>
  <si>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</si>
  <si>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</si>
  <si>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</si>
  <si>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</si>
  <si>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</si>
  <si>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</si>
  <si>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</si>
  <si>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</si>
  <si>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</si>
  <si>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</si>
  <si>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</si>
  <si>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</si>
  <si>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</si>
  <si>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</si>
  <si>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</si>
  <si>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</si>
  <si>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</si>
  <si>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</si>
  <si>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</si>
  <si>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</si>
  <si>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</si>
  <si>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</si>
  <si>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</si>
  <si>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</si>
  <si>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</si>
  <si>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</si>
  <si>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</si>
  <si>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</si>
  <si>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</si>
  <si>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</si>
  <si>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</si>
  <si>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</si>
  <si>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</si>
  <si>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</si>
  <si>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</si>
  <si>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</si>
  <si>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</si>
  <si>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</si>
  <si>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</si>
  <si>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</si>
  <si>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</si>
  <si>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</si>
  <si>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</si>
  <si>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</si>
  <si>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</si>
  <si>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</si>
  <si>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</si>
  <si>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</si>
  <si>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</si>
  <si>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</si>
  <si>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</si>
  <si>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</si>
  <si>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</si>
  <si>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</si>
  <si>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</si>
  <si>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</si>
  <si>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</si>
  <si>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</si>
  <si>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</si>
  <si>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</si>
  <si>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</si>
  <si>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</si>
  <si>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</si>
  <si>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</si>
  <si>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</si>
  <si>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</si>
  <si>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</si>
  <si>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</si>
  <si>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</si>
  <si>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</si>
  <si>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</si>
  <si>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</si>
  <si>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</si>
  <si>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</si>
  <si>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</si>
  <si>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</si>
  <si>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</si>
  <si>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</si>
  <si>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</si>
  <si>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</si>
  <si>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</si>
  <si>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</si>
  <si>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</si>
  <si>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</si>
  <si>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</si>
  <si>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</si>
  <si>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</si>
  <si>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</si>
  <si>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</si>
  <si>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</si>
  <si>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</si>
  <si>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</si>
  <si>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</si>
  <si>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</si>
  <si>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</si>
  <si>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</si>
  <si>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</si>
  <si>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</si>
  <si>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</si>
  <si>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</si>
  <si>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</si>
  <si>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</si>
  <si>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</si>
  <si>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</si>
  <si>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</si>
  <si>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</si>
  <si>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</si>
  <si>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</si>
  <si>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</si>
  <si>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</si>
  <si>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</si>
  <si>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</si>
  <si>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</si>
  <si>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</si>
  <si>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</si>
  <si>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</si>
  <si>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</si>
  <si>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</si>
  <si>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</si>
  <si>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</si>
  <si>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</si>
  <si>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</si>
  <si>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</si>
  <si>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</si>
  <si>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</si>
  <si>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</si>
  <si>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</si>
  <si>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</si>
  <si>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</si>
  <si>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</si>
  <si>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</si>
  <si>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</si>
  <si>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</si>
  <si>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</si>
  <si>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</si>
  <si>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</si>
  <si>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</si>
  <si>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</si>
  <si>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</si>
  <si>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</si>
  <si>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</si>
  <si>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</si>
  <si>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</si>
  <si>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</si>
  <si>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</si>
  <si>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</si>
  <si>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</si>
  <si>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</si>
  <si>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</si>
  <si>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</si>
  <si>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</si>
  <si>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</si>
  <si>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</si>
  <si>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</si>
  <si>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</si>
  <si>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</si>
  <si>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</si>
  <si>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</si>
  <si>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</si>
  <si>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</si>
  <si>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</si>
  <si>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</si>
  <si>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</si>
  <si>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</si>
  <si>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</si>
  <si>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</si>
  <si>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</si>
  <si>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</si>
  <si>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</si>
  <si>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</si>
  <si>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</si>
  <si>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</si>
  <si>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</si>
  <si>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</si>
  <si>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</si>
  <si>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</si>
  <si>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</si>
  <si>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</si>
  <si>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</si>
  <si>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</si>
  <si>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</si>
  <si>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</si>
  <si>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</si>
  <si>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</si>
  <si>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</si>
  <si>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</si>
  <si>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</si>
  <si>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</si>
  <si>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</si>
  <si>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</si>
  <si>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</si>
  <si>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</si>
  <si>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</si>
  <si>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</si>
  <si>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</si>
  <si>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</si>
  <si>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</si>
  <si>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</si>
  <si>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</si>
  <si>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</si>
  <si>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</si>
  <si>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</si>
  <si>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</si>
  <si>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</si>
  <si>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</si>
  <si>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</si>
  <si>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</si>
  <si>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</si>
  <si>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</si>
  <si>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</si>
  <si>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</si>
  <si>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</si>
  <si>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</si>
  <si>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</si>
  <si>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</si>
  <si>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</si>
  <si>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</si>
  <si>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</si>
  <si>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</si>
  <si>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</si>
  <si>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</si>
  <si>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</si>
  <si>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</si>
  <si>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</si>
  <si>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</si>
  <si>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</si>
  <si>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</si>
  <si>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</si>
  <si>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</si>
  <si>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</si>
  <si>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</si>
  <si>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</si>
  <si>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</si>
  <si>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</si>
  <si>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</si>
  <si>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</si>
  <si>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</si>
  <si>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</si>
  <si>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</si>
  <si>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</si>
  <si>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</si>
  <si>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</si>
  <si>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</si>
  <si>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</si>
  <si>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</si>
  <si>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</si>
  <si>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</si>
  <si>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</si>
  <si>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</si>
  <si>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</si>
  <si>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</si>
  <si>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</si>
  <si>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</si>
  <si>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</si>
  <si>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</si>
  <si>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</si>
  <si>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</si>
  <si>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</si>
  <si>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</si>
  <si>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</si>
  <si>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</si>
  <si>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</si>
  <si>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</si>
  <si>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</si>
  <si>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</si>
  <si>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</si>
  <si>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</si>
  <si>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</si>
  <si>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</si>
  <si>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</si>
  <si>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</si>
  <si>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</si>
  <si>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</si>
  <si>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</si>
  <si>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</si>
  <si>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</si>
  <si>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</si>
  <si>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</si>
  <si>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</si>
  <si>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</si>
  <si>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</si>
  <si>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</si>
  <si>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</si>
  <si>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</si>
  <si>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</si>
  <si>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</si>
  <si>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</si>
  <si>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</si>
  <si>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</si>
  <si>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</si>
  <si>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</si>
  <si>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</si>
  <si>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</si>
  <si>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</si>
  <si>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</si>
  <si>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</si>
  <si>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</si>
  <si>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</si>
  <si>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</si>
  <si>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</si>
  <si>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</si>
  <si>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</si>
  <si>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</si>
  <si>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</si>
  <si>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</si>
  <si>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</si>
  <si>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</si>
  <si>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</si>
  <si>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</si>
  <si>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</si>
  <si>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</si>
  <si>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</si>
  <si>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</si>
  <si>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</si>
  <si>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</si>
  <si>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</si>
  <si>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</si>
  <si>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</si>
  <si>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</si>
  <si>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</si>
  <si>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</si>
  <si>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</si>
  <si>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</si>
  <si>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</si>
  <si>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</si>
  <si>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</si>
  <si>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</si>
  <si>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</si>
  <si>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</si>
  <si>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</si>
  <si>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</si>
  <si>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</si>
  <si>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</si>
  <si>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</si>
  <si>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</si>
  <si>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</si>
  <si>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</si>
  <si>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</si>
  <si>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</si>
  <si>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</si>
  <si>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</si>
  <si>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</si>
  <si>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</si>
  <si>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</si>
  <si>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</si>
  <si>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</si>
  <si>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</si>
  <si>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</si>
  <si>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</si>
  <si>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</si>
  <si>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</si>
  <si>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</si>
  <si>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</si>
  <si>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</si>
  <si>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</si>
  <si>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</si>
  <si>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</si>
  <si>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</si>
  <si>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</si>
  <si>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</si>
  <si>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</si>
  <si>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</si>
  <si>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</si>
  <si>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</si>
  <si>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</si>
  <si>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</si>
  <si>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</si>
  <si>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</si>
  <si>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</si>
  <si>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</si>
  <si>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</si>
  <si>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</si>
  <si>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</si>
  <si>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</si>
  <si>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</si>
  <si>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</si>
  <si>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</si>
  <si>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</si>
  <si>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</si>
  <si>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</si>
  <si>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</si>
  <si>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</si>
  <si>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</si>
  <si>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</si>
  <si>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</si>
  <si>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</si>
  <si>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</si>
  <si>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</si>
  <si>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</si>
  <si>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</si>
  <si>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</si>
  <si>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</si>
  <si>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</si>
  <si>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</si>
  <si>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</si>
  <si>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</si>
  <si>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</si>
  <si>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</si>
  <si>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</si>
  <si>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</si>
  <si>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</si>
  <si>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</si>
  <si>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</si>
  <si>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</si>
  <si>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</si>
  <si>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</si>
  <si>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</si>
  <si>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</si>
  <si>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</si>
  <si>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</si>
  <si>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</si>
  <si>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</si>
  <si>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</si>
  <si>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</si>
  <si>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</si>
  <si>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</si>
  <si>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</si>
  <si>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</si>
  <si>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</si>
  <si>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</si>
  <si>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</si>
  <si>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</si>
  <si>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</si>
  <si>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</si>
  <si>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</si>
  <si>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</si>
  <si>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</si>
  <si>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</si>
  <si>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</si>
  <si>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</si>
  <si>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</si>
  <si>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</si>
  <si>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</si>
  <si>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</si>
  <si>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</si>
  <si>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</si>
  <si>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</si>
  <si>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</si>
  <si>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</si>
  <si>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</si>
  <si>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</si>
  <si>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</si>
  <si>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</si>
  <si>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</si>
  <si>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</si>
  <si>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</si>
  <si>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</si>
  <si>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</si>
  <si>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</si>
  <si>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</si>
  <si>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</si>
  <si>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</si>
  <si>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</si>
  <si>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</si>
  <si>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</si>
  <si>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</si>
  <si>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</si>
  <si>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</si>
  <si>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</si>
  <si>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</si>
  <si>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</si>
  <si>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</si>
  <si>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</si>
  <si>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</si>
  <si>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</si>
  <si>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</si>
  <si>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</si>
  <si>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</si>
  <si>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</si>
  <si>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</si>
  <si>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</si>
  <si>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</si>
  <si>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</si>
  <si>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</si>
  <si>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</si>
  <si>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</si>
  <si>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</si>
  <si>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</si>
  <si>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</si>
  <si>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</si>
  <si>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</si>
  <si>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</si>
  <si>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</si>
  <si>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</si>
  <si>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</si>
  <si>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</si>
  <si>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</si>
  <si>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</si>
  <si>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</si>
  <si>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</si>
  <si>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</si>
  <si>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</si>
  <si>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</si>
  <si>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</si>
  <si>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</si>
  <si>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</si>
  <si>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</si>
  <si>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</si>
  <si>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</si>
  <si>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</si>
  <si>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</si>
  <si>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</si>
  <si>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</si>
  <si>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</si>
  <si>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</si>
  <si>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</si>
  <si>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</si>
  <si>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</si>
  <si>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</si>
  <si>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</si>
  <si>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</si>
  <si>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</si>
  <si>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</si>
  <si>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</si>
  <si>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</si>
  <si>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</si>
  <si>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</si>
  <si>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</si>
  <si>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</si>
  <si>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</si>
  <si>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</si>
  <si>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</si>
  <si>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</si>
  <si>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</si>
  <si>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</si>
  <si>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</si>
  <si>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</si>
  <si>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</si>
  <si>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</si>
  <si>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</si>
  <si>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</si>
  <si>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</si>
  <si>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</si>
  <si>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</si>
  <si>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</si>
  <si>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</si>
  <si>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</si>
  <si>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</si>
  <si>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</si>
  <si>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</si>
  <si>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</si>
  <si>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</si>
  <si>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</si>
  <si>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</si>
  <si>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</si>
  <si>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</si>
  <si>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</si>
  <si>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</si>
  <si>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</si>
  <si>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</si>
  <si>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</si>
  <si>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</si>
  <si>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</si>
  <si>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</si>
  <si>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</si>
  <si>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</si>
  <si>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</si>
  <si>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</si>
  <si>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</si>
  <si>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</si>
  <si>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</si>
  <si>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</si>
  <si>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</si>
  <si>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</si>
  <si>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</si>
  <si>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</si>
  <si>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</si>
  <si>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</si>
  <si>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</si>
  <si>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</si>
  <si>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</si>
  <si>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</si>
  <si>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</si>
  <si>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</si>
  <si>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</si>
  <si>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</si>
  <si>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</si>
  <si>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</si>
  <si>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</si>
  <si>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</si>
  <si>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</si>
  <si>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</si>
  <si>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</si>
  <si>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</si>
  <si>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</si>
  <si>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</si>
  <si>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</si>
  <si>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</si>
  <si>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</si>
  <si>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</si>
  <si>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</si>
  <si>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</si>
  <si>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</si>
  <si>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</si>
  <si>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</si>
  <si>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</si>
  <si>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</si>
  <si>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</si>
  <si>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</si>
  <si>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</si>
  <si>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</si>
  <si>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</si>
  <si>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</si>
  <si>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</si>
  <si>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</si>
  <si>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</si>
  <si>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</si>
  <si>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</si>
  <si>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</si>
  <si>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</si>
  <si>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</si>
  <si>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</si>
  <si>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</si>
  <si>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</si>
  <si>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</si>
  <si>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</si>
  <si>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</si>
  <si>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</si>
  <si>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</si>
  <si>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</si>
  <si>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</si>
  <si>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</si>
  <si>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</si>
  <si>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</si>
  <si>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</si>
  <si>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</si>
  <si>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</si>
  <si>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</si>
  <si>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</si>
  <si>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</si>
  <si>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</si>
  <si>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</si>
  <si>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</si>
  <si>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</si>
  <si>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</si>
  <si>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</si>
  <si>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</si>
  <si>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</si>
  <si>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</si>
  <si>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</si>
  <si>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</si>
  <si>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</si>
  <si>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</si>
  <si>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</si>
  <si>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</si>
  <si>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</si>
  <si>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</si>
  <si>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</si>
  <si>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</si>
  <si>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</si>
  <si>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</si>
  <si>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</si>
  <si>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</si>
  <si>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</si>
  <si>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</si>
  <si>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</si>
  <si>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</si>
  <si>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</si>
  <si>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</si>
  <si>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</si>
  <si>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</si>
  <si>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</si>
  <si>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</si>
  <si>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</si>
  <si>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</si>
  <si>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</si>
  <si>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</si>
  <si>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</si>
  <si>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</si>
  <si>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</si>
  <si>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</si>
  <si>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</si>
  <si>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</si>
  <si>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</si>
  <si>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</si>
  <si>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</si>
  <si>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</si>
  <si>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</si>
  <si>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</si>
  <si>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</si>
  <si>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</si>
  <si>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</si>
  <si>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</si>
  <si>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</si>
  <si>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</si>
  <si>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</si>
  <si>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</si>
  <si>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</si>
  <si>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</si>
  <si>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</si>
  <si>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</si>
  <si>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</si>
  <si>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</si>
  <si>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</si>
  <si>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</si>
  <si>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</si>
  <si>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</si>
  <si>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</si>
  <si>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</si>
  <si>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</si>
  <si>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</si>
  <si>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</si>
  <si>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</si>
  <si>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</si>
  <si>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</si>
  <si>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</si>
  <si>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</si>
  <si>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</si>
  <si>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</si>
  <si>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</si>
  <si>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</si>
  <si>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</si>
  <si>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</si>
  <si>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</si>
  <si>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</si>
  <si>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</si>
  <si>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</si>
  <si>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</si>
  <si>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</si>
  <si>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</si>
  <si>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</si>
  <si>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</si>
  <si>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</si>
  <si>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</si>
  <si>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</si>
  <si>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</si>
  <si>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</si>
  <si>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</si>
  <si>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</si>
  <si>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</si>
  <si>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</si>
  <si>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</si>
  <si>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</si>
  <si>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</si>
  <si>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</si>
  <si>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</si>
  <si>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</si>
  <si>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</si>
  <si>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</si>
  <si>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</si>
  <si>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</si>
  <si>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</si>
  <si>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</si>
  <si>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</si>
  <si>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</si>
  <si>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</si>
  <si>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</si>
  <si>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</si>
  <si>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</si>
  <si>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</si>
  <si>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</si>
  <si>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</si>
  <si>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</si>
  <si>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</si>
  <si>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</si>
  <si>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</si>
  <si>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</si>
  <si>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</si>
  <si>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</si>
  <si>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</si>
  <si>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</si>
  <si>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</si>
  <si>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</si>
  <si>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</si>
  <si>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</si>
  <si>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</si>
  <si>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</si>
  <si>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</si>
  <si>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</si>
  <si>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</si>
  <si>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</si>
  <si>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</si>
  <si>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</si>
  <si>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</si>
  <si>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</si>
  <si>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</si>
  <si>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</si>
  <si>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</si>
  <si>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</si>
  <si>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</si>
  <si>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</si>
  <si>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</si>
  <si>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</si>
  <si>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</si>
  <si>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</si>
  <si>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</si>
  <si>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</si>
  <si>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</si>
  <si>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</si>
  <si>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</si>
  <si>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</si>
  <si>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</si>
  <si>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</si>
  <si>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</si>
  <si>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</si>
  <si>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</si>
  <si>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</si>
  <si>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</si>
  <si>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</si>
  <si>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</si>
  <si>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</si>
  <si>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</si>
  <si>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</si>
  <si>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</si>
  <si>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</si>
  <si>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</si>
  <si>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</si>
  <si>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</si>
  <si>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</si>
  <si>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</si>
  <si>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</si>
  <si>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</si>
  <si>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</si>
  <si>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</si>
  <si>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</si>
  <si>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</si>
  <si>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</si>
  <si>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</si>
  <si>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</si>
  <si>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</si>
  <si>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</si>
  <si>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</si>
  <si>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</si>
  <si>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</si>
  <si>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</si>
  <si>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</si>
  <si>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</si>
  <si>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</si>
  <si>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</si>
  <si>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</si>
  <si>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</si>
  <si>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</si>
  <si>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</si>
  <si>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</si>
  <si>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</si>
  <si>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</si>
  <si>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</si>
  <si>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</si>
  <si>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</si>
  <si>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</si>
  <si>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</si>
  <si>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</si>
  <si>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</si>
  <si>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</si>
  <si>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</si>
  <si>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</si>
  <si>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</si>
  <si>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</si>
  <si>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</si>
  <si>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</si>
  <si>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</si>
  <si>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</si>
  <si>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</si>
  <si>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</si>
  <si>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</si>
  <si>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</si>
  <si>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</si>
  <si>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</si>
  <si>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</si>
  <si>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</si>
  <si>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</si>
  <si>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</si>
  <si>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</si>
  <si>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</si>
  <si>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</si>
  <si>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</si>
  <si>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</si>
  <si>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</si>
  <si>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</si>
  <si>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</si>
  <si>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</si>
  <si>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</si>
  <si>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</si>
  <si>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</si>
  <si>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</si>
  <si>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</si>
  <si>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</si>
  <si>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</si>
  <si>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</si>
  <si>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</si>
  <si>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</si>
  <si>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</si>
  <si>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</si>
  <si>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</si>
  <si>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</si>
  <si>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</si>
  <si>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</si>
  <si>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</si>
  <si>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</si>
  <si>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</si>
  <si>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</si>
  <si>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</si>
  <si>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</si>
  <si>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</si>
  <si>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</si>
  <si>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</si>
  <si>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</si>
  <si>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</si>
  <si>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</si>
  <si>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</si>
  <si>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</si>
  <si>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</si>
  <si>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</si>
  <si>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</si>
  <si>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</si>
  <si>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</si>
  <si>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</si>
  <si>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</si>
  <si>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</si>
  <si>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</si>
  <si>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</si>
  <si>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</si>
  <si>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</si>
  <si>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</si>
  <si>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</si>
  <si>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</si>
  <si>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</si>
  <si>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</si>
  <si>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</si>
  <si>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</si>
  <si>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</si>
  <si>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</si>
  <si>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</si>
  <si>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</si>
  <si>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</si>
  <si>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</si>
  <si>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</si>
  <si>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</si>
  <si>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</si>
  <si>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</si>
  <si>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</si>
  <si>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</si>
  <si>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</si>
  <si>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</si>
  <si>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</si>
  <si>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</si>
  <si>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</si>
  <si>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</si>
  <si>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</si>
  <si>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</si>
  <si>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</si>
  <si>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</si>
  <si>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</si>
  <si>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</si>
  <si>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</si>
  <si>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</si>
  <si>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</si>
  <si>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</si>
  <si>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</si>
  <si>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</si>
  <si>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</si>
  <si>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</si>
  <si>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</si>
  <si>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</si>
  <si>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</si>
  <si>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</si>
  <si>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</si>
  <si>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</si>
  <si>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</si>
  <si>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</si>
  <si>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</si>
  <si>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</si>
  <si>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</si>
  <si>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</si>
  <si>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</si>
  <si>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</si>
  <si>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</si>
  <si>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</si>
  <si>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</si>
  <si>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</si>
  <si>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</si>
  <si>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</si>
  <si>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</si>
  <si>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</si>
  <si>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</si>
  <si>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</si>
  <si>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</si>
  <si>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</si>
  <si>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</si>
  <si>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</si>
  <si>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</si>
  <si>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</si>
  <si>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</si>
  <si>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</si>
  <si>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</si>
  <si>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</si>
  <si>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</si>
  <si>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</si>
  <si>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</si>
  <si>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</si>
  <si>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</si>
  <si>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</si>
  <si>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</si>
  <si>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</si>
  <si>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</si>
  <si>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</si>
  <si>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</si>
  <si>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</si>
  <si>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</si>
  <si>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</si>
  <si>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</si>
  <si>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</si>
  <si>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</si>
  <si>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</si>
  <si>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</si>
  <si>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</si>
  <si>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</si>
  <si>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</si>
  <si>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</si>
  <si>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</si>
  <si>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</si>
  <si>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</si>
  <si>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</si>
  <si>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</si>
  <si>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</si>
  <si>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</si>
  <si>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</si>
  <si>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</si>
  <si>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</si>
  <si>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</si>
  <si>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</si>
  <si>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</si>
  <si>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</si>
  <si>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</si>
  <si>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</si>
  <si>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</si>
  <si>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</si>
  <si>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</si>
  <si>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</si>
  <si>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</si>
  <si>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</si>
  <si>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</si>
  <si>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</si>
  <si>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</si>
  <si>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</si>
  <si>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</si>
  <si>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</si>
  <si>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</si>
  <si>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</si>
  <si>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</si>
  <si>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</si>
  <si>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</si>
  <si>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</si>
  <si>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</si>
  <si>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</si>
  <si>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</si>
  <si>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</si>
  <si>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</si>
  <si>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</si>
  <si>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</si>
  <si>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</si>
  <si>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</si>
  <si>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</si>
  <si>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</si>
  <si>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</si>
  <si>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</si>
  <si>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</si>
  <si>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</si>
  <si>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</si>
  <si>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</si>
  <si>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</si>
  <si>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</si>
  <si>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</si>
  <si>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</si>
  <si>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</si>
  <si>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</si>
  <si>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</si>
  <si>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</si>
  <si>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</si>
  <si>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</si>
  <si>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</si>
  <si>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</si>
  <si>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</si>
  <si>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</si>
  <si>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</si>
  <si>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</si>
  <si>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</si>
  <si>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</si>
  <si>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</si>
  <si>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</si>
  <si>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</si>
  <si>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</si>
  <si>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</si>
  <si>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</si>
  <si>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</si>
  <si>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</si>
  <si>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</si>
  <si>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</si>
  <si>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</si>
  <si>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</si>
  <si>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</si>
  <si>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</si>
  <si>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</si>
  <si>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</si>
  <si>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</si>
  <si>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</si>
  <si>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</si>
  <si>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</si>
  <si>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</si>
  <si>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</si>
  <si>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</si>
  <si>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</si>
  <si>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</si>
  <si>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</si>
  <si>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</si>
  <si>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</si>
  <si>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</si>
  <si>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</si>
  <si>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</si>
  <si>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</si>
  <si>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</si>
  <si>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</si>
  <si>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</si>
  <si>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</si>
  <si>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</si>
  <si>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</si>
  <si>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</si>
  <si>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</si>
  <si>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</si>
  <si>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</si>
  <si>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</si>
  <si>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</si>
  <si>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</si>
  <si>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</si>
  <si>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</si>
  <si>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</si>
  <si>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</si>
  <si>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</si>
  <si>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</si>
  <si>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</si>
  <si>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</si>
  <si>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</si>
  <si>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</si>
  <si>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</si>
  <si>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</si>
  <si>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</si>
  <si>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</si>
  <si>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</si>
  <si>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</si>
  <si>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</si>
  <si>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</si>
  <si>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</si>
  <si>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</si>
  <si>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</si>
  <si>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</si>
  <si>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</si>
  <si>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</si>
  <si>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</si>
  <si>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</si>
  <si>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</si>
  <si>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</si>
  <si>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</si>
  <si>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</si>
  <si>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</si>
  <si>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</si>
  <si>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</si>
  <si>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</si>
  <si>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</si>
  <si>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</si>
  <si>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</si>
  <si>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</si>
  <si>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</si>
  <si>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</si>
  <si>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</si>
  <si>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</si>
  <si>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</si>
  <si>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</si>
  <si>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</si>
  <si>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</si>
  <si>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</si>
  <si>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</si>
  <si>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</si>
  <si>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</si>
  <si>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</si>
  <si>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</si>
  <si>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</si>
  <si>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</si>
  <si>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</si>
  <si>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</si>
  <si>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</si>
  <si>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</si>
  <si>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</si>
  <si>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</si>
  <si>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</si>
  <si>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</si>
  <si>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</si>
  <si>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</si>
  <si>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</si>
  <si>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</si>
  <si>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</si>
  <si>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</si>
  <si>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</si>
  <si>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</si>
  <si>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</si>
  <si>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</si>
  <si>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</si>
  <si>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</si>
  <si>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</si>
  <si>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</si>
  <si>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</si>
  <si>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</si>
  <si>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</si>
  <si>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</si>
  <si>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</si>
  <si>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</si>
  <si>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</si>
  <si>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</si>
  <si>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</si>
  <si>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</si>
  <si>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</si>
  <si>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</si>
  <si>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</si>
  <si>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</si>
  <si>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</si>
  <si>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</si>
  <si>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</si>
  <si>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</si>
  <si>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</si>
  <si>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</si>
  <si>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</si>
  <si>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</si>
  <si>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</si>
  <si>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</si>
  <si>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</si>
  <si>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</si>
  <si>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</si>
  <si>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</si>
  <si>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</si>
  <si>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</si>
  <si>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</si>
  <si>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</si>
  <si>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</si>
  <si>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</si>
  <si>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</si>
  <si>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</si>
  <si>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</si>
  <si>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</si>
  <si>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</si>
  <si>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</si>
  <si>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</si>
  <si>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</si>
  <si>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</si>
  <si>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</si>
  <si>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</si>
  <si>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</si>
  <si>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</si>
  <si>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</si>
  <si>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</si>
  <si>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</si>
  <si>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</si>
  <si>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</si>
  <si>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</si>
  <si>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</si>
  <si>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</si>
  <si>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</si>
  <si>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</si>
  <si>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</si>
  <si>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</si>
  <si>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</si>
  <si>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</si>
  <si>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</si>
  <si>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</si>
  <si>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</si>
  <si>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</si>
  <si>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</si>
  <si>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</si>
  <si>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</si>
  <si>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</si>
  <si>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</si>
  <si>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</si>
  <si>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</si>
  <si>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</si>
  <si>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</si>
  <si>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</si>
  <si>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</si>
  <si>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</si>
  <si>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</si>
  <si>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</si>
  <si>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</si>
  <si>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</si>
  <si>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</si>
  <si>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</si>
  <si>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</si>
  <si>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</si>
  <si>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</si>
  <si>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</si>
  <si>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</si>
  <si>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</si>
  <si>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</si>
  <si>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</si>
  <si>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</si>
  <si>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</si>
  <si>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</si>
  <si>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</si>
  <si>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</si>
  <si>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</si>
  <si>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</si>
  <si>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</si>
  <si>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</si>
  <si>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</si>
  <si>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</si>
  <si>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</si>
  <si>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</si>
  <si>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</si>
  <si>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</si>
  <si>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</si>
  <si>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</si>
  <si>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</si>
  <si>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</si>
  <si>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</si>
  <si>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</si>
  <si>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</si>
  <si>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</si>
  <si>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</si>
  <si>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</si>
  <si>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</si>
  <si>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</si>
  <si>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</si>
  <si>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</si>
  <si>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</si>
  <si>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</si>
  <si>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</si>
  <si>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</si>
  <si>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</si>
  <si>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</si>
  <si>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</si>
  <si>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</si>
  <si>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</si>
  <si>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</si>
  <si>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</si>
  <si>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</si>
  <si>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</si>
  <si>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</si>
  <si>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</si>
  <si>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</si>
  <si>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</si>
  <si>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</si>
  <si>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</si>
  <si>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</si>
  <si>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</si>
  <si>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</si>
  <si>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</si>
  <si>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</si>
  <si>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</si>
  <si>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</si>
  <si>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</si>
  <si>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</si>
  <si>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</si>
  <si>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</si>
  <si>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</si>
  <si>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</si>
  <si>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</si>
  <si>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</si>
  <si>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</si>
  <si>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</si>
  <si>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</si>
  <si>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</si>
  <si>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</si>
  <si>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</si>
  <si>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</si>
  <si>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</si>
  <si>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</si>
  <si>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</si>
  <si>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</si>
  <si>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</si>
  <si>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</si>
  <si>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</si>
  <si>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</si>
  <si>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</si>
  <si>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</si>
  <si>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</si>
  <si>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</si>
  <si>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</si>
  <si>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</si>
  <si>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</si>
  <si>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</si>
  <si>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</si>
  <si>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</si>
  <si>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</si>
  <si>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</si>
  <si>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</si>
  <si>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</si>
  <si>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</si>
  <si>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</si>
  <si>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</si>
  <si>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</si>
  <si>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</si>
  <si>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</si>
  <si>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</si>
  <si>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</si>
  <si>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</si>
  <si>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</si>
  <si>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</si>
  <si>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</si>
  <si>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</si>
  <si>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</si>
  <si>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</si>
  <si>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</si>
  <si>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</si>
  <si>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</si>
  <si>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</si>
  <si>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</si>
  <si>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</si>
  <si>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</si>
  <si>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</si>
  <si>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</si>
  <si>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</si>
  <si>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</si>
  <si>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</si>
  <si>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</si>
  <si>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</si>
  <si>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</si>
  <si>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</si>
  <si>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</si>
  <si>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</si>
  <si>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</si>
  <si>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</si>
  <si>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</si>
  <si>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</si>
  <si>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</si>
  <si>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</si>
  <si>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</si>
  <si>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</si>
  <si>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</si>
  <si>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</si>
  <si>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</si>
  <si>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</si>
  <si>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</si>
  <si>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</si>
  <si>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</si>
  <si>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</si>
  <si>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</si>
  <si>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</si>
  <si>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</si>
  <si>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</si>
  <si>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</si>
  <si>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</si>
  <si>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</si>
  <si>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</si>
  <si>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</si>
  <si>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</si>
  <si>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</si>
  <si>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</si>
  <si>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</si>
  <si>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</si>
  <si>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</si>
  <si>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</si>
  <si>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</si>
  <si>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</si>
  <si>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</si>
  <si>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</si>
  <si>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</si>
  <si>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</si>
  <si>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</si>
  <si>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</si>
  <si>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</si>
  <si>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</si>
  <si>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</si>
  <si>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</si>
  <si>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</si>
  <si>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</si>
  <si>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</si>
  <si>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</si>
  <si>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</si>
  <si>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</si>
  <si>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</si>
  <si>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</si>
  <si>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</si>
  <si>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</si>
  <si>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</si>
  <si>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</si>
  <si>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</si>
  <si>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</si>
  <si>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</si>
  <si>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</si>
  <si>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</si>
  <si>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</si>
  <si>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</si>
  <si>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</si>
  <si>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</si>
  <si>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</si>
  <si>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</si>
  <si>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</si>
  <si>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</si>
  <si>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</si>
  <si>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</si>
  <si>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</si>
  <si>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</si>
  <si>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</si>
  <si>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</si>
  <si>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</si>
  <si>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</si>
  <si>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</si>
  <si>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</si>
  <si>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</si>
  <si>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</si>
  <si>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</si>
  <si>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</si>
  <si>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</si>
  <si>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</si>
  <si>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</si>
  <si>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</si>
  <si>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</si>
  <si>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</si>
  <si>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</si>
  <si>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</si>
  <si>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</si>
  <si>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</si>
  <si>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</si>
  <si>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</si>
  <si>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</si>
  <si>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</si>
  <si>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</si>
  <si>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</si>
  <si>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</si>
  <si>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</si>
  <si>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</si>
  <si>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</si>
  <si>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</si>
  <si>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</si>
  <si>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</si>
  <si>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</si>
  <si>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</si>
  <si>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</si>
  <si>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</si>
  <si>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</si>
  <si>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</si>
  <si>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</si>
  <si>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</si>
  <si>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</si>
  <si>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</si>
  <si>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</si>
  <si>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</si>
  <si>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</si>
  <si>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</si>
  <si>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</si>
  <si>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</si>
  <si>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</si>
  <si>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</si>
  <si>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</si>
  <si>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</si>
  <si>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</si>
  <si>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</si>
  <si>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</si>
  <si>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</si>
  <si>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</si>
  <si>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</si>
  <si>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</si>
  <si>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</si>
  <si>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</si>
  <si>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</si>
  <si>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</si>
  <si>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</si>
  <si>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</si>
  <si>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</si>
  <si>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</si>
  <si>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</si>
  <si>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</si>
  <si>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</si>
  <si>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</si>
  <si>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</si>
  <si>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</si>
  <si>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</si>
  <si>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</si>
  <si>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</si>
  <si>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</si>
  <si>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</si>
  <si>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</si>
  <si>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</si>
  <si>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</si>
  <si>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</si>
  <si>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</si>
  <si>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</si>
  <si>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</si>
  <si>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</si>
  <si>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</si>
  <si>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</si>
  <si>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</si>
  <si>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</si>
  <si>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</si>
  <si>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</si>
  <si>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</si>
  <si>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</si>
  <si>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</si>
  <si>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</si>
  <si>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</si>
  <si>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</si>
  <si>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</si>
  <si>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</si>
  <si>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</si>
  <si>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</si>
  <si>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</si>
  <si>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</si>
  <si>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</si>
  <si>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</si>
  <si>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</si>
  <si>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</si>
  <si>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</si>
  <si>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</si>
  <si>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</si>
  <si>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</si>
  <si>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</si>
  <si>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</si>
  <si>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</si>
  <si>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</si>
  <si>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</si>
  <si>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</si>
  <si>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</si>
  <si>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</si>
  <si>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</si>
  <si>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</si>
  <si>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</si>
  <si>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</si>
  <si>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</si>
  <si>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</si>
  <si>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</si>
  <si>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</si>
  <si>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</si>
  <si>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</si>
  <si>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</si>
  <si>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</si>
  <si>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</si>
  <si>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</si>
  <si>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</si>
  <si>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</si>
  <si>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</si>
  <si>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</si>
  <si>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</si>
  <si>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</si>
  <si>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</si>
  <si>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</si>
  <si>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</si>
  <si>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</si>
  <si>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</si>
  <si>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</si>
  <si>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</si>
  <si>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</si>
  <si>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</si>
  <si>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</si>
  <si>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</si>
  <si>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</si>
  <si>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</si>
  <si>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</si>
  <si>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</si>
  <si>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</si>
  <si>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</si>
  <si>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</si>
  <si>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</si>
  <si>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</si>
  <si>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</si>
  <si>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</si>
  <si>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</si>
  <si>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</si>
  <si>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</si>
  <si>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</si>
  <si>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</si>
  <si>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</si>
  <si>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</si>
  <si>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</si>
  <si>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</si>
  <si>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</si>
  <si>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</si>
  <si>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</si>
  <si>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</si>
  <si>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</si>
  <si>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</si>
  <si>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</si>
  <si>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</si>
  <si>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</si>
  <si>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</si>
  <si>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</si>
  <si>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</si>
  <si>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</si>
  <si>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</si>
  <si>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</si>
  <si>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</si>
  <si>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</si>
  <si>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</si>
  <si>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</si>
  <si>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</si>
  <si>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</si>
  <si>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</si>
  <si>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</si>
  <si>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</si>
  <si>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</si>
  <si>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</si>
  <si>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</si>
  <si>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</si>
  <si>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</si>
  <si>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</si>
  <si>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</si>
  <si>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</si>
  <si>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</si>
  <si>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</si>
  <si>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</si>
  <si>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</si>
  <si>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</si>
  <si>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</si>
  <si>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</si>
  <si>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</si>
  <si>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</si>
  <si>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</si>
  <si>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</si>
  <si>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</si>
  <si>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</si>
  <si>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</si>
  <si>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</si>
  <si>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</si>
  <si>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</si>
  <si>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</si>
  <si>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</si>
  <si>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</si>
  <si>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</si>
  <si>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</si>
  <si>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</si>
  <si>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</si>
  <si>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</si>
  <si>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</si>
  <si>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</si>
  <si>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</si>
  <si>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</si>
  <si>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</si>
  <si>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</si>
  <si>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</si>
  <si>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</si>
  <si>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</si>
  <si>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</si>
  <si>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</si>
  <si>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</si>
  <si>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</si>
  <si>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</si>
  <si>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</si>
  <si>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</si>
  <si>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</si>
  <si>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</si>
  <si>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</si>
  <si>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</si>
  <si>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</si>
  <si>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</si>
  <si>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</si>
  <si>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</si>
  <si>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</si>
  <si>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</si>
  <si>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</si>
  <si>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</si>
  <si>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</si>
  <si>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</si>
  <si>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</si>
  <si>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</si>
  <si>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</si>
  <si>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</si>
  <si>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</si>
  <si>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</si>
  <si>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</si>
  <si>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</si>
  <si>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</si>
  <si>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</si>
  <si>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</si>
  <si>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</si>
  <si>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</si>
  <si>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</si>
  <si>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</si>
  <si>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</si>
  <si>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</si>
  <si>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</si>
  <si>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</si>
  <si>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</si>
  <si>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</si>
  <si>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</si>
  <si>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</si>
  <si>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</si>
  <si>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</si>
  <si>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</si>
  <si>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</si>
  <si>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</si>
  <si>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</si>
  <si>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</si>
  <si>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</si>
  <si>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</si>
  <si>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</si>
  <si>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</si>
  <si>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</si>
  <si>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</si>
  <si>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</si>
  <si>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</si>
  <si>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</si>
  <si>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</si>
  <si>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</si>
  <si>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</si>
  <si>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</si>
  <si>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</si>
  <si>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</si>
  <si>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</si>
  <si>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</si>
  <si>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</si>
  <si>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</si>
  <si>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</si>
  <si>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</si>
  <si>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</si>
  <si>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</si>
  <si>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</si>
  <si>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</si>
  <si>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</si>
  <si>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</si>
  <si>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</si>
  <si>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</si>
  <si>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</si>
  <si>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</si>
  <si>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</si>
  <si>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</si>
  <si>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</si>
  <si>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</si>
  <si>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</si>
  <si>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</si>
  <si>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</si>
  <si>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</si>
  <si>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</si>
  <si>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</si>
  <si>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</si>
  <si>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</si>
  <si>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</si>
  <si>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</si>
  <si>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</si>
  <si>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</si>
  <si>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</si>
  <si>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</si>
  <si>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</si>
  <si>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</si>
  <si>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</si>
  <si>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</si>
  <si>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</si>
  <si>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</si>
  <si>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</si>
  <si>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</si>
  <si>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</si>
  <si>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</si>
  <si>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</si>
  <si>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</si>
  <si>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</si>
  <si>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</si>
  <si>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</si>
  <si>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</si>
  <si>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</si>
  <si>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</si>
  <si>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</si>
  <si>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</si>
  <si>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</si>
  <si>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</si>
  <si>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</si>
  <si>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</si>
  <si>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</si>
  <si>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</si>
  <si>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</si>
  <si>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</si>
  <si>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</si>
  <si>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</si>
  <si>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</si>
  <si>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</si>
  <si>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</si>
  <si>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</si>
  <si>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</si>
  <si>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</si>
  <si>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</si>
  <si>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</si>
  <si>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</si>
  <si>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</si>
  <si>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</si>
  <si>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</si>
  <si>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</si>
  <si>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</si>
  <si>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</si>
  <si>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</si>
  <si>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</si>
  <si>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</si>
  <si>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</si>
  <si>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</si>
  <si>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</si>
  <si>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</si>
  <si>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</si>
  <si>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</si>
  <si>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</si>
  <si>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</si>
  <si>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</si>
  <si>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</si>
  <si>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</si>
  <si>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</si>
  <si>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</si>
  <si>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</si>
  <si>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</si>
  <si>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</si>
  <si>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</si>
  <si>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</si>
  <si>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</si>
  <si>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</si>
  <si>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</si>
  <si>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</si>
  <si>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</si>
  <si>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</si>
  <si>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</si>
  <si>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</si>
  <si>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</si>
  <si>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</si>
  <si>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</si>
  <si>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</si>
  <si>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</si>
  <si>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</si>
  <si>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</si>
  <si>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</si>
  <si>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</si>
  <si>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</si>
  <si>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</si>
  <si>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</si>
  <si>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</si>
  <si>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</si>
  <si>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</si>
  <si>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</si>
  <si>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</si>
  <si>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</si>
  <si>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</si>
  <si>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</si>
  <si>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</si>
  <si>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</si>
  <si>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</si>
  <si>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</si>
  <si>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</si>
  <si>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</si>
  <si>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</si>
  <si>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</si>
  <si>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</si>
  <si>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</si>
  <si>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</si>
  <si>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</si>
  <si>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</si>
  <si>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</si>
  <si>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</si>
  <si>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</si>
  <si>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</si>
  <si>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</si>
  <si>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</si>
  <si>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</si>
  <si>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</si>
  <si>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</si>
  <si>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</si>
  <si>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</si>
  <si>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</si>
  <si>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</si>
  <si>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</si>
  <si>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</si>
  <si>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</si>
  <si>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</si>
  <si>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</si>
  <si>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</si>
  <si>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</si>
  <si>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</si>
  <si>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</si>
  <si>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</si>
  <si>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</si>
  <si>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</si>
  <si>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</si>
  <si>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</si>
  <si>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</si>
  <si>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</si>
  <si>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</si>
  <si>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</si>
  <si>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</si>
  <si>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</si>
  <si>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</si>
  <si>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</si>
  <si>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</si>
  <si>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</si>
  <si>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</si>
  <si>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</si>
  <si>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</si>
  <si>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</si>
  <si>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</si>
  <si>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</si>
  <si>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</si>
  <si>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</si>
  <si>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</si>
  <si>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</si>
  <si>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</si>
  <si>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</si>
  <si>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</si>
  <si>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</si>
  <si>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</si>
  <si>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</si>
  <si>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</si>
  <si>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</si>
  <si>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</si>
  <si>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</si>
  <si>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</si>
  <si>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</si>
  <si>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</si>
  <si>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</si>
  <si>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</si>
  <si>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</si>
  <si>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</si>
  <si>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</si>
  <si>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</si>
  <si>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</si>
  <si>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</si>
  <si>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</si>
  <si>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</si>
  <si>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</si>
  <si>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</si>
  <si>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</si>
  <si>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</si>
  <si>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</si>
  <si>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</si>
  <si>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</si>
  <si>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</si>
  <si>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</si>
  <si>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</si>
  <si>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</si>
  <si>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</si>
  <si>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</si>
  <si>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</si>
  <si>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</si>
  <si>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</si>
  <si>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</si>
  <si>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</si>
  <si>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</si>
  <si>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</si>
  <si>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</si>
  <si>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</si>
  <si>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</si>
  <si>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</si>
  <si>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</si>
  <si>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</si>
  <si>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</si>
  <si>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</si>
  <si>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</si>
  <si>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</si>
  <si>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</si>
  <si>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</si>
  <si>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</si>
  <si>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</si>
  <si>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</si>
  <si>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</si>
  <si>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</si>
  <si>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</si>
  <si>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</si>
  <si>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</si>
  <si>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</si>
  <si>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</si>
  <si>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</si>
  <si>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</si>
  <si>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</si>
  <si>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</si>
  <si>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</si>
  <si>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</si>
  <si>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</si>
  <si>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</si>
  <si>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</si>
  <si>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</si>
  <si>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</si>
  <si>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</si>
  <si>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</si>
  <si>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</si>
  <si>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</si>
  <si>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</si>
  <si>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</si>
  <si>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</si>
  <si>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</si>
  <si>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</si>
  <si>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</si>
  <si>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</si>
  <si>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</si>
  <si>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</si>
  <si>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</si>
  <si>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</si>
  <si>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</si>
  <si>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</si>
  <si>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</si>
  <si>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</si>
  <si>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</si>
  <si>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</si>
  <si>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</si>
  <si>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</si>
  <si>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</si>
  <si>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</si>
  <si>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</si>
  <si>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</si>
  <si>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</si>
  <si>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</si>
  <si>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</si>
  <si>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</si>
  <si>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</si>
  <si>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</si>
  <si>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</si>
  <si>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</si>
  <si>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</si>
  <si>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</si>
  <si>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</si>
  <si>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</si>
  <si>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</si>
  <si>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</si>
  <si>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</si>
  <si>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</si>
  <si>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</si>
  <si>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</si>
  <si>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</si>
  <si>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</si>
  <si>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</si>
  <si>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</si>
  <si>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</si>
  <si>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</si>
  <si>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</si>
  <si>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</si>
  <si>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</si>
  <si>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</si>
  <si>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</si>
  <si>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</si>
  <si>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</si>
  <si>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</si>
  <si>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</si>
  <si>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</si>
  <si>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</si>
  <si>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</si>
  <si>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</si>
  <si>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</si>
  <si>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</si>
  <si>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</si>
  <si>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</si>
  <si>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</si>
  <si>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</si>
  <si>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</si>
  <si>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</si>
  <si>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</si>
  <si>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</si>
  <si>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</si>
  <si>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</si>
  <si>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</si>
  <si>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</si>
  <si>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</si>
  <si>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</si>
  <si>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</si>
  <si>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</si>
  <si>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</si>
  <si>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</si>
  <si>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</si>
  <si>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</si>
  <si>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</si>
  <si>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</si>
  <si>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</si>
  <si>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</si>
  <si>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</si>
  <si>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</si>
  <si>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</si>
  <si>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</si>
  <si>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</si>
  <si>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</si>
  <si>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</si>
  <si>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</si>
  <si>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</si>
  <si>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</si>
  <si>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</si>
  <si>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</si>
  <si>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</si>
  <si>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</si>
  <si>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</si>
  <si>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</si>
  <si>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</si>
  <si>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</si>
  <si>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</si>
  <si>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</si>
  <si>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</si>
  <si>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</si>
  <si>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</si>
  <si>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</si>
  <si>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</si>
  <si>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</si>
  <si>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</si>
  <si>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</si>
  <si>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</si>
  <si>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</si>
  <si>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</si>
  <si>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</si>
  <si>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</si>
  <si>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</si>
  <si>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</si>
  <si>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</si>
  <si>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</si>
  <si>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</si>
  <si>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</si>
  <si>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</si>
  <si>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</si>
  <si>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</si>
  <si>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</si>
  <si>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</si>
  <si>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</si>
  <si>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</si>
  <si>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</si>
  <si>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</si>
  <si>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</si>
  <si>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</si>
  <si>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</si>
  <si>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</si>
  <si>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</si>
  <si>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</si>
  <si>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</si>
  <si>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</si>
  <si>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</si>
  <si>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</si>
  <si>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</si>
  <si>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</si>
  <si>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</si>
  <si>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</si>
  <si>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</si>
  <si>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</si>
  <si>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</si>
  <si>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</si>
  <si>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</si>
  <si>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</si>
  <si>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</si>
  <si>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</si>
  <si>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</si>
  <si>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</si>
  <si>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</si>
  <si>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</si>
  <si>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</si>
  <si>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</si>
  <si>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</si>
  <si>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</si>
  <si>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</si>
  <si>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</si>
  <si>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</si>
  <si>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</si>
  <si>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</si>
  <si>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</si>
  <si>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</si>
  <si>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</si>
  <si>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</si>
  <si>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</si>
  <si>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</si>
  <si>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</si>
  <si>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</si>
  <si>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</si>
  <si>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</si>
  <si>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</si>
  <si>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</si>
  <si>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</si>
  <si>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</si>
  <si>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</si>
  <si>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</si>
  <si>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</si>
  <si>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</si>
  <si>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</si>
  <si>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</si>
  <si>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</si>
  <si>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</si>
  <si>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</si>
  <si>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</si>
  <si>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</si>
  <si>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</si>
  <si>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</si>
  <si>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</si>
  <si>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</si>
  <si>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</si>
  <si>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</si>
  <si>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</si>
  <si>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</si>
  <si>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</si>
  <si>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</si>
  <si>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</si>
  <si>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</si>
  <si>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</si>
  <si>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</si>
  <si>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</si>
  <si>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</si>
  <si>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</si>
  <si>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</si>
  <si>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</si>
  <si>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</si>
  <si>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</si>
  <si>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</si>
  <si>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</si>
  <si>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</si>
  <si>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</si>
  <si>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</si>
  <si>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</si>
  <si>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</si>
  <si>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</si>
  <si>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</si>
  <si>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</si>
  <si>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</si>
  <si>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</si>
  <si>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</si>
  <si>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</si>
  <si>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</si>
  <si>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</si>
  <si>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</si>
  <si>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</si>
  <si>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</si>
  <si>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</si>
  <si>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</si>
  <si>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</si>
  <si>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</si>
  <si>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</si>
  <si>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</si>
  <si>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</si>
  <si>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</si>
  <si>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</si>
  <si>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</si>
  <si>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</si>
  <si>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</si>
  <si>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</si>
  <si>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</si>
  <si>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</si>
  <si>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</si>
  <si>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</si>
  <si>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</si>
  <si>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</si>
  <si>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</si>
  <si>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</si>
  <si>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</si>
  <si>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</si>
  <si>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</si>
  <si>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</si>
  <si>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</si>
  <si>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</si>
  <si>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</si>
  <si>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</si>
  <si>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</si>
  <si>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</si>
  <si>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</si>
  <si>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</si>
  <si>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</si>
  <si>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</si>
  <si>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</si>
  <si>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</si>
  <si>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</si>
  <si>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</si>
  <si>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</si>
  <si>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</si>
  <si>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</si>
  <si>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</si>
  <si>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</si>
  <si>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</si>
  <si>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</si>
  <si>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</si>
  <si>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</si>
  <si>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</si>
  <si>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</si>
  <si>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</si>
  <si>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</si>
  <si>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</si>
  <si>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</si>
  <si>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</si>
  <si>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</si>
  <si>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</si>
  <si>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</si>
  <si>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</si>
  <si>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</si>
  <si>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</si>
  <si>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</si>
  <si>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</si>
  <si>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</si>
  <si>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</si>
  <si>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</si>
  <si>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</si>
  <si>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</si>
  <si>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</si>
  <si>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</si>
  <si>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</si>
  <si>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</si>
  <si>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</si>
  <si>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</si>
  <si>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</si>
  <si>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</si>
  <si>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</si>
  <si>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</si>
  <si>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</si>
  <si>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</si>
  <si>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</si>
  <si>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</si>
  <si>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</si>
  <si>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</si>
  <si>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</si>
  <si>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</si>
  <si>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</si>
  <si>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</si>
  <si>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</si>
  <si>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</si>
  <si>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</si>
  <si>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</si>
  <si>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</si>
  <si>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</si>
  <si>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</si>
  <si>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</si>
  <si>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</si>
  <si>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</si>
  <si>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</si>
  <si>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</si>
  <si>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</si>
  <si>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</si>
  <si>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</si>
  <si>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</si>
  <si>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</si>
  <si>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</si>
  <si>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</si>
  <si>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</si>
  <si>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</si>
  <si>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</si>
  <si>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</si>
  <si>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</si>
  <si>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</si>
  <si>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</si>
  <si>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</si>
  <si>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</si>
  <si>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</si>
  <si>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</si>
  <si>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</si>
  <si>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</si>
  <si>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</si>
  <si>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</si>
  <si>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</si>
  <si>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</si>
  <si>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</si>
  <si>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</si>
  <si>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</si>
  <si>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</si>
  <si>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Süddeutsche Metallhandelsges. mbH (SMH) / Diehl Brass Solutions Stiftung &amp; Co. KG / Franconia Industries, Inc.</t>
  </si>
  <si>
    <t>Manufacturing of semi-fabricated products (strips, rods, tubes) by melting and extruding or rolling of copper alloys</t>
  </si>
  <si>
    <t>DE 811157796</t>
  </si>
  <si>
    <t>Heinrich-Diehl-Strasse 9, 90552 Röthenbach, Germany</t>
  </si>
  <si>
    <t>VAT</t>
  </si>
  <si>
    <t>Günther Ernst</t>
  </si>
  <si>
    <t>guenther.ernst@diehl.com</t>
  </si>
  <si>
    <t>+49 911 5704161</t>
  </si>
  <si>
    <t>Managing Director</t>
  </si>
  <si>
    <t>Only smelters that are audited by RMI as conflict-free are used.</t>
  </si>
  <si>
    <t>Approximately 80% recycled tin and 20% tin ingots</t>
  </si>
  <si>
    <t>100%</t>
  </si>
  <si>
    <t>Part of contract management</t>
  </si>
  <si>
    <t>https://www.diehl.com/cms/files/AEB_DBS_PR_01-2025.pdf</t>
  </si>
  <si>
    <t>Documentation review only</t>
  </si>
  <si>
    <t>adjoined countries (including the Democratic Republic of Congo)</t>
  </si>
  <si>
    <t>RECYCLED</t>
  </si>
  <si>
    <t>Brazil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</si>
</sst>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mailto:guenther.ernst@diehl.com" TargetMode="External"/><Relationship Id="rId7"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https://www.diehl.com/cms/files/AEB_DBS_PR_01-2025.pdf" TargetMode="External"/><Relationship Id="rId5" Type="http://schemas.openxmlformats.org/officeDocument/2006/relationships/hyperlink" Target="https://www-diehl.com/cms/files/AEB_DBS_PR_01-2025.pdf" TargetMode="External"/><Relationship Id="rId10" Type="http://schemas.openxmlformats.org/officeDocument/2006/relationships/comments" Target="../comments1.xml"/><Relationship Id="rId4" Type="http://schemas.openxmlformats.org/officeDocument/2006/relationships/hyperlink" Target="mailto:guenther.ernst@diehl.com"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818</v>
      </c>
      <c r="C2" s="3"/>
      <c r="D2" s="175"/>
      <c r="E2" s="3"/>
      <c r="F2" s="3"/>
      <c r="G2" s="25"/>
    </row>
    <row r="3" spans="1:7">
      <c r="A3" s="305"/>
      <c r="B3" s="3" t="s">
        <v>811</v>
      </c>
      <c r="C3" s="5"/>
      <c r="D3" s="176"/>
      <c r="E3" s="3"/>
      <c r="F3" s="5"/>
      <c r="G3" s="25"/>
    </row>
    <row r="4" spans="1:7" ht="15.75">
      <c r="A4" s="305"/>
      <c r="B4" s="30" t="s">
        <v>820</v>
      </c>
      <c r="C4" s="6"/>
      <c r="D4" s="177"/>
      <c r="E4" s="3"/>
      <c r="F4" s="6"/>
      <c r="G4" s="25"/>
    </row>
    <row r="5" spans="1:7">
      <c r="A5" s="305"/>
      <c r="B5" s="29" t="s">
        <v>1009</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821</v>
      </c>
      <c r="C9" s="308"/>
      <c r="D9" s="308"/>
      <c r="E9" s="308"/>
      <c r="F9" s="308"/>
      <c r="G9" s="25"/>
    </row>
    <row r="10" spans="1:7" ht="27" customHeight="1">
      <c r="A10" s="305"/>
      <c r="B10" s="309" t="s">
        <v>425</v>
      </c>
      <c r="C10" s="309"/>
      <c r="D10" s="309"/>
      <c r="E10" s="309"/>
      <c r="F10" s="309"/>
      <c r="G10" s="25"/>
    </row>
    <row r="11" spans="1:7" ht="27" customHeight="1">
      <c r="A11" s="305"/>
      <c r="B11" s="310"/>
      <c r="C11" s="310"/>
      <c r="D11" s="310"/>
      <c r="E11" s="310"/>
      <c r="F11" s="310"/>
      <c r="G11" s="25"/>
    </row>
    <row r="12" spans="1:7">
      <c r="A12" s="305"/>
      <c r="B12" s="31" t="s">
        <v>819</v>
      </c>
      <c r="C12" s="32" t="s">
        <v>822</v>
      </c>
      <c r="D12" s="179" t="s">
        <v>823</v>
      </c>
      <c r="E12" s="32" t="s">
        <v>595</v>
      </c>
      <c r="F12" s="32" t="s">
        <v>596</v>
      </c>
      <c r="G12" s="25"/>
    </row>
    <row r="13" spans="1:7" ht="33.75">
      <c r="A13" s="305"/>
      <c r="B13" s="2">
        <v>1</v>
      </c>
      <c r="C13" s="27" t="s">
        <v>1057</v>
      </c>
      <c r="D13" s="28" t="s">
        <v>847</v>
      </c>
      <c r="E13" s="163" t="s">
        <v>824</v>
      </c>
      <c r="F13" s="163"/>
      <c r="G13" s="25"/>
    </row>
    <row r="14" spans="1:7" ht="33.75">
      <c r="A14" s="305"/>
      <c r="B14" s="2">
        <v>2</v>
      </c>
      <c r="C14" s="27" t="s">
        <v>1057</v>
      </c>
      <c r="D14" s="28" t="s">
        <v>994</v>
      </c>
      <c r="E14" s="163" t="s">
        <v>515</v>
      </c>
      <c r="F14" s="163" t="s">
        <v>516</v>
      </c>
      <c r="G14" s="25"/>
    </row>
    <row r="15" spans="1:7" ht="89.1" customHeight="1">
      <c r="A15" s="305"/>
      <c r="B15" s="311">
        <v>2.0099999999999998</v>
      </c>
      <c r="C15" s="302" t="s">
        <v>1057</v>
      </c>
      <c r="D15" s="314" t="s">
        <v>2198</v>
      </c>
      <c r="E15" s="164" t="s">
        <v>597</v>
      </c>
      <c r="F15" s="164" t="s">
        <v>600</v>
      </c>
      <c r="G15" s="25"/>
    </row>
    <row r="16" spans="1:7" ht="99" customHeight="1">
      <c r="A16" s="305"/>
      <c r="B16" s="312"/>
      <c r="C16" s="303"/>
      <c r="D16" s="315"/>
      <c r="E16" s="165"/>
      <c r="F16" s="165" t="s">
        <v>598</v>
      </c>
      <c r="G16" s="25"/>
    </row>
    <row r="17" spans="1:7" ht="63" customHeight="1">
      <c r="A17" s="305"/>
      <c r="B17" s="313"/>
      <c r="C17" s="304"/>
      <c r="D17" s="316"/>
      <c r="E17" s="27"/>
      <c r="F17" s="27" t="s">
        <v>599</v>
      </c>
      <c r="G17" s="25"/>
    </row>
    <row r="18" spans="1:7" ht="117" customHeight="1">
      <c r="A18" s="305"/>
      <c r="B18" s="311">
        <v>2.02</v>
      </c>
      <c r="C18" s="302" t="s">
        <v>1057</v>
      </c>
      <c r="D18" s="314" t="s">
        <v>2199</v>
      </c>
      <c r="E18" s="164" t="s">
        <v>426</v>
      </c>
      <c r="F18" s="164" t="s">
        <v>510</v>
      </c>
      <c r="G18" s="25"/>
    </row>
    <row r="19" spans="1:7" ht="71.099999999999994" customHeight="1">
      <c r="A19" s="305"/>
      <c r="B19" s="312"/>
      <c r="C19" s="303"/>
      <c r="D19" s="315"/>
      <c r="E19" s="165" t="s">
        <v>514</v>
      </c>
      <c r="F19" s="165" t="s">
        <v>427</v>
      </c>
      <c r="G19" s="25"/>
    </row>
    <row r="20" spans="1:7" ht="90.75" customHeight="1">
      <c r="A20" s="305"/>
      <c r="B20" s="312"/>
      <c r="C20" s="303"/>
      <c r="D20" s="315"/>
      <c r="E20" s="165"/>
      <c r="F20" s="165" t="s">
        <v>602</v>
      </c>
      <c r="G20" s="25"/>
    </row>
    <row r="21" spans="1:7" ht="74.25" customHeight="1">
      <c r="A21" s="305"/>
      <c r="B21" s="313"/>
      <c r="C21" s="304"/>
      <c r="D21" s="316"/>
      <c r="E21" s="27"/>
      <c r="F21" s="27" t="s">
        <v>601</v>
      </c>
      <c r="G21" s="25"/>
    </row>
    <row r="22" spans="1:7" ht="90" customHeight="1">
      <c r="A22" s="305"/>
      <c r="B22" s="296">
        <v>2.0299999999999998</v>
      </c>
      <c r="C22" s="296" t="s">
        <v>794</v>
      </c>
      <c r="D22" s="299" t="s">
        <v>2200</v>
      </c>
      <c r="E22" s="302" t="s">
        <v>424</v>
      </c>
      <c r="F22" s="164" t="s">
        <v>447</v>
      </c>
      <c r="G22" s="25"/>
    </row>
    <row r="23" spans="1:7" ht="109.5" customHeight="1">
      <c r="A23" s="305"/>
      <c r="B23" s="297"/>
      <c r="C23" s="297"/>
      <c r="D23" s="300"/>
      <c r="E23" s="303"/>
      <c r="F23" s="165" t="s">
        <v>795</v>
      </c>
      <c r="G23" s="25"/>
    </row>
    <row r="24" spans="1:7" ht="74.25" customHeight="1">
      <c r="A24" s="305"/>
      <c r="B24" s="298"/>
      <c r="C24" s="298"/>
      <c r="D24" s="301"/>
      <c r="E24" s="304"/>
      <c r="F24" s="27" t="s">
        <v>423</v>
      </c>
      <c r="G24" s="25"/>
    </row>
    <row r="25" spans="1:7" ht="72" customHeight="1">
      <c r="A25" s="305"/>
      <c r="B25" s="2" t="s">
        <v>445</v>
      </c>
      <c r="C25" s="27" t="s">
        <v>446</v>
      </c>
      <c r="D25" s="28" t="s">
        <v>2201</v>
      </c>
      <c r="E25" s="27" t="s">
        <v>2196</v>
      </c>
      <c r="F25" s="27" t="s">
        <v>448</v>
      </c>
      <c r="G25" s="25"/>
    </row>
    <row r="26" spans="1:7" ht="98.1" customHeight="1">
      <c r="A26" s="305"/>
      <c r="B26" s="293">
        <v>3</v>
      </c>
      <c r="C26" s="311" t="s">
        <v>66</v>
      </c>
      <c r="D26" s="314" t="s">
        <v>2202</v>
      </c>
      <c r="E26" s="302" t="s">
        <v>0</v>
      </c>
      <c r="F26" s="164" t="s">
        <v>60</v>
      </c>
      <c r="G26" s="25"/>
    </row>
    <row r="27" spans="1:7" ht="90" customHeight="1">
      <c r="A27" s="305"/>
      <c r="B27" s="294"/>
      <c r="C27" s="312"/>
      <c r="D27" s="315"/>
      <c r="E27" s="303"/>
      <c r="F27" s="165" t="s">
        <v>55</v>
      </c>
      <c r="G27" s="25"/>
    </row>
    <row r="28" spans="1:7" ht="19.350000000000001" customHeight="1">
      <c r="A28" s="305"/>
      <c r="B28" s="294"/>
      <c r="C28" s="312"/>
      <c r="D28" s="315"/>
      <c r="E28" s="303"/>
      <c r="F28" s="165" t="s">
        <v>56</v>
      </c>
      <c r="G28" s="25"/>
    </row>
    <row r="29" spans="1:7" ht="74.45" customHeight="1">
      <c r="A29" s="305"/>
      <c r="B29" s="294"/>
      <c r="C29" s="312"/>
      <c r="D29" s="315"/>
      <c r="E29" s="303"/>
      <c r="F29" s="165" t="s">
        <v>57</v>
      </c>
      <c r="G29" s="25"/>
    </row>
    <row r="30" spans="1:7" ht="62.45" customHeight="1">
      <c r="A30" s="305"/>
      <c r="B30" s="294"/>
      <c r="C30" s="312"/>
      <c r="D30" s="315"/>
      <c r="E30" s="303"/>
      <c r="F30" s="165" t="s">
        <v>58</v>
      </c>
      <c r="G30" s="25"/>
    </row>
    <row r="31" spans="1:7" ht="81" customHeight="1">
      <c r="A31" s="305"/>
      <c r="B31" s="294"/>
      <c r="C31" s="312"/>
      <c r="D31" s="315"/>
      <c r="E31" s="303"/>
      <c r="F31" s="165" t="s">
        <v>59</v>
      </c>
      <c r="G31" s="25"/>
    </row>
    <row r="32" spans="1:7" ht="48.75" customHeight="1">
      <c r="A32" s="305"/>
      <c r="B32" s="294"/>
      <c r="C32" s="312"/>
      <c r="D32" s="315"/>
      <c r="E32" s="303"/>
      <c r="F32" s="165" t="s">
        <v>62</v>
      </c>
      <c r="G32" s="25"/>
    </row>
    <row r="33" spans="1:7" ht="98.45" customHeight="1">
      <c r="A33" s="305"/>
      <c r="B33" s="294"/>
      <c r="C33" s="312"/>
      <c r="D33" s="315"/>
      <c r="E33" s="303"/>
      <c r="F33" s="165" t="s">
        <v>61</v>
      </c>
      <c r="G33" s="25"/>
    </row>
    <row r="34" spans="1:7" ht="89.1" customHeight="1">
      <c r="A34" s="305"/>
      <c r="B34" s="294"/>
      <c r="C34" s="312"/>
      <c r="D34" s="315"/>
      <c r="E34" s="303"/>
      <c r="F34" s="165" t="s">
        <v>63</v>
      </c>
      <c r="G34" s="25"/>
    </row>
    <row r="35" spans="1:7" ht="29.1" customHeight="1">
      <c r="A35" s="305"/>
      <c r="B35" s="294"/>
      <c r="C35" s="312"/>
      <c r="D35" s="315"/>
      <c r="E35" s="303"/>
      <c r="F35" s="165" t="s">
        <v>64</v>
      </c>
      <c r="G35" s="25"/>
    </row>
    <row r="36" spans="1:7" ht="126.75">
      <c r="A36" s="305"/>
      <c r="B36" s="295"/>
      <c r="C36" s="313"/>
      <c r="D36" s="316"/>
      <c r="E36" s="304"/>
      <c r="F36" s="166" t="s">
        <v>65</v>
      </c>
      <c r="G36" s="25"/>
    </row>
    <row r="37" spans="1:7" ht="112.5">
      <c r="A37" s="305"/>
      <c r="B37" s="141">
        <v>3.01</v>
      </c>
      <c r="C37" s="142" t="s">
        <v>66</v>
      </c>
      <c r="D37" s="28" t="s">
        <v>2203</v>
      </c>
      <c r="E37" s="167" t="s">
        <v>1294</v>
      </c>
      <c r="F37" s="168" t="s">
        <v>1396</v>
      </c>
      <c r="G37" s="25"/>
    </row>
    <row r="38" spans="1:7" ht="101.25">
      <c r="A38" s="305"/>
      <c r="B38" s="141">
        <v>3.02</v>
      </c>
      <c r="C38" s="142" t="s">
        <v>1326</v>
      </c>
      <c r="D38" s="28" t="s">
        <v>2204</v>
      </c>
      <c r="E38" s="167" t="s">
        <v>1341</v>
      </c>
      <c r="F38" s="168" t="s">
        <v>1397</v>
      </c>
      <c r="G38" s="25"/>
    </row>
    <row r="39" spans="1:7" ht="101.25">
      <c r="A39" s="305"/>
      <c r="B39" s="150">
        <v>4</v>
      </c>
      <c r="C39" s="149" t="s">
        <v>1492</v>
      </c>
      <c r="D39" s="28" t="s">
        <v>2205</v>
      </c>
      <c r="E39" s="27" t="s">
        <v>2151</v>
      </c>
      <c r="F39" s="27" t="s">
        <v>1493</v>
      </c>
      <c r="G39" s="25"/>
    </row>
    <row r="40" spans="1:7" ht="56.25">
      <c r="A40" s="305"/>
      <c r="B40" s="141">
        <v>4.01</v>
      </c>
      <c r="C40" s="149" t="s">
        <v>1492</v>
      </c>
      <c r="D40" s="28" t="s">
        <v>2207</v>
      </c>
      <c r="E40" s="27" t="s">
        <v>2163</v>
      </c>
      <c r="F40" s="27" t="s">
        <v>2167</v>
      </c>
      <c r="G40" s="25"/>
    </row>
    <row r="41" spans="1:7" ht="56.25">
      <c r="A41" s="305"/>
      <c r="B41" s="141" t="s">
        <v>2194</v>
      </c>
      <c r="C41" s="149" t="s">
        <v>1492</v>
      </c>
      <c r="D41" s="28" t="s">
        <v>2206</v>
      </c>
      <c r="E41" s="27" t="s">
        <v>2197</v>
      </c>
      <c r="F41" s="27" t="s">
        <v>2195</v>
      </c>
      <c r="G41" s="25"/>
    </row>
    <row r="42" spans="1:7" ht="56.25">
      <c r="A42" s="305"/>
      <c r="B42" s="141" t="s">
        <v>2228</v>
      </c>
      <c r="C42" s="149" t="s">
        <v>1492</v>
      </c>
      <c r="D42" s="28" t="s">
        <v>2233</v>
      </c>
      <c r="E42" s="27" t="s">
        <v>2196</v>
      </c>
      <c r="F42" s="27" t="s">
        <v>2229</v>
      </c>
      <c r="G42" s="25"/>
    </row>
    <row r="43" spans="1:7" ht="123.75">
      <c r="A43" s="305"/>
      <c r="B43" s="160">
        <v>4.0999999999999996</v>
      </c>
      <c r="C43" s="149" t="s">
        <v>2232</v>
      </c>
      <c r="D43" s="161">
        <v>42867</v>
      </c>
      <c r="E43" s="169" t="s">
        <v>2235</v>
      </c>
      <c r="F43" s="27" t="s">
        <v>2234</v>
      </c>
      <c r="G43" s="25"/>
    </row>
    <row r="44" spans="1:7" ht="78.75">
      <c r="A44" s="305"/>
      <c r="B44" s="160">
        <v>4.2</v>
      </c>
      <c r="C44" s="149" t="s">
        <v>2232</v>
      </c>
      <c r="D44" s="161">
        <v>42704</v>
      </c>
      <c r="E44" s="169" t="s">
        <v>2431</v>
      </c>
      <c r="F44" s="27" t="s">
        <v>2406</v>
      </c>
      <c r="G44" s="25"/>
    </row>
    <row r="45" spans="1:7" ht="157.5">
      <c r="A45" s="305"/>
      <c r="B45" s="202">
        <v>5</v>
      </c>
      <c r="C45" s="149" t="s">
        <v>2232</v>
      </c>
      <c r="D45" s="161">
        <v>42867</v>
      </c>
      <c r="E45" s="169" t="s">
        <v>12652</v>
      </c>
      <c r="F45" s="27" t="s">
        <v>12374</v>
      </c>
      <c r="G45" s="25"/>
    </row>
    <row r="46" spans="1:7" ht="45">
      <c r="A46" s="305"/>
      <c r="B46" s="160">
        <v>5.01</v>
      </c>
      <c r="C46" s="149" t="s">
        <v>2232</v>
      </c>
      <c r="D46" s="161">
        <v>42907</v>
      </c>
      <c r="E46" s="169" t="s">
        <v>15329</v>
      </c>
      <c r="F46" s="27" t="s">
        <v>12374</v>
      </c>
      <c r="G46" s="25"/>
    </row>
    <row r="47" spans="1:7" ht="67.5">
      <c r="A47" s="305"/>
      <c r="B47" s="160">
        <v>5.0999999999999996</v>
      </c>
      <c r="C47" s="149" t="s">
        <v>2232</v>
      </c>
      <c r="D47" s="161">
        <v>43070</v>
      </c>
      <c r="E47" s="169" t="s">
        <v>12862</v>
      </c>
      <c r="F47" s="27" t="s">
        <v>12863</v>
      </c>
      <c r="G47" s="25"/>
    </row>
    <row r="48" spans="1:7" ht="56.25">
      <c r="A48" s="305"/>
      <c r="B48" s="160">
        <v>5.1100000000000003</v>
      </c>
      <c r="C48" s="149" t="s">
        <v>13097</v>
      </c>
      <c r="D48" s="161">
        <v>43217</v>
      </c>
      <c r="E48" s="169" t="s">
        <v>13199</v>
      </c>
      <c r="F48" s="27" t="s">
        <v>13124</v>
      </c>
      <c r="G48" s="25"/>
    </row>
    <row r="49" spans="1:7" ht="56.25">
      <c r="A49" s="305"/>
      <c r="B49" s="160">
        <v>5.12</v>
      </c>
      <c r="C49" s="149" t="s">
        <v>13097</v>
      </c>
      <c r="D49" s="161">
        <v>43581</v>
      </c>
      <c r="E49" s="169" t="s">
        <v>13199</v>
      </c>
      <c r="F49" s="27" t="s">
        <v>13741</v>
      </c>
      <c r="G49" s="25"/>
    </row>
    <row r="50" spans="1:7" ht="78.75">
      <c r="A50" s="305"/>
      <c r="B50" s="202">
        <v>6</v>
      </c>
      <c r="C50" s="149" t="s">
        <v>13097</v>
      </c>
      <c r="D50" s="161">
        <v>43964</v>
      </c>
      <c r="E50" s="169" t="s">
        <v>13953</v>
      </c>
      <c r="F50" s="27" t="s">
        <v>13744</v>
      </c>
      <c r="G50" s="25"/>
    </row>
    <row r="51" spans="1:7" ht="45">
      <c r="A51" s="305"/>
      <c r="B51" s="160">
        <v>6.01</v>
      </c>
      <c r="C51" s="149" t="s">
        <v>13097</v>
      </c>
      <c r="D51" s="161">
        <v>43970</v>
      </c>
      <c r="E51" s="169" t="s">
        <v>15330</v>
      </c>
      <c r="F51" s="169" t="s">
        <v>13744</v>
      </c>
      <c r="G51" s="25"/>
    </row>
    <row r="52" spans="1:7" ht="45">
      <c r="A52" s="305"/>
      <c r="B52" s="160">
        <v>6.1</v>
      </c>
      <c r="C52" s="149" t="s">
        <v>13097</v>
      </c>
      <c r="D52" s="161">
        <v>44314</v>
      </c>
      <c r="E52" s="169" t="s">
        <v>15323</v>
      </c>
      <c r="F52" s="169" t="s">
        <v>14913</v>
      </c>
      <c r="G52" s="25"/>
    </row>
    <row r="53" spans="1:7" ht="45">
      <c r="A53" s="305"/>
      <c r="B53" s="160">
        <v>6.2</v>
      </c>
      <c r="C53" s="149" t="s">
        <v>13097</v>
      </c>
      <c r="D53" s="161">
        <v>44678</v>
      </c>
      <c r="E53" s="169" t="s">
        <v>15323</v>
      </c>
      <c r="F53" s="169" t="s">
        <v>15322</v>
      </c>
      <c r="G53" s="25"/>
    </row>
    <row r="54" spans="1:7" ht="45">
      <c r="A54" s="305"/>
      <c r="B54" s="160">
        <v>6.21</v>
      </c>
      <c r="C54" s="149" t="s">
        <v>13097</v>
      </c>
      <c r="D54" s="161">
        <v>44687</v>
      </c>
      <c r="E54" s="169" t="s">
        <v>15331</v>
      </c>
      <c r="F54" s="169" t="s">
        <v>15322</v>
      </c>
      <c r="G54" s="25"/>
    </row>
    <row r="55" spans="1:7" ht="45">
      <c r="A55" s="305"/>
      <c r="B55" s="160">
        <v>6.22</v>
      </c>
      <c r="C55" s="149" t="s">
        <v>13097</v>
      </c>
      <c r="D55" s="275">
        <v>44692</v>
      </c>
      <c r="E55" s="169" t="s">
        <v>15330</v>
      </c>
      <c r="F55" s="169" t="s">
        <v>15322</v>
      </c>
      <c r="G55" s="25"/>
    </row>
    <row r="56" spans="1:7" ht="56.25">
      <c r="A56" s="305"/>
      <c r="B56" s="202">
        <v>6.3</v>
      </c>
      <c r="C56" s="149" t="s">
        <v>13097</v>
      </c>
      <c r="D56" s="275">
        <v>45051</v>
      </c>
      <c r="E56" s="169" t="s">
        <v>15590</v>
      </c>
      <c r="F56" s="169" t="s">
        <v>15371</v>
      </c>
      <c r="G56" s="25"/>
    </row>
    <row r="57" spans="1:7" ht="45">
      <c r="A57" s="305"/>
      <c r="B57" s="160">
        <v>6.31</v>
      </c>
      <c r="C57" s="149" t="s">
        <v>13097</v>
      </c>
      <c r="D57" s="275">
        <v>45072</v>
      </c>
      <c r="E57" s="169" t="s">
        <v>15592</v>
      </c>
      <c r="F57" s="169" t="s">
        <v>15371</v>
      </c>
      <c r="G57" s="25"/>
    </row>
    <row r="58" spans="1:7" ht="40.5" customHeight="1">
      <c r="A58" s="305"/>
      <c r="B58" s="202">
        <v>6.4</v>
      </c>
      <c r="C58" s="149" t="s">
        <v>13097</v>
      </c>
      <c r="D58" s="275">
        <v>45408</v>
      </c>
      <c r="E58" s="169" t="s">
        <v>15594</v>
      </c>
      <c r="F58" s="169" t="s">
        <v>15593</v>
      </c>
      <c r="G58" s="25"/>
    </row>
    <row r="59" spans="1:7" ht="32.450000000000003" customHeight="1">
      <c r="A59" s="305"/>
      <c r="B59" s="202">
        <v>6.5</v>
      </c>
      <c r="C59" s="149" t="s">
        <v>13097</v>
      </c>
      <c r="D59" s="275">
        <v>45772</v>
      </c>
      <c r="E59" s="169" t="s">
        <v>15669</v>
      </c>
      <c r="F59" s="169" t="s">
        <v>15720</v>
      </c>
      <c r="G59" s="25"/>
    </row>
    <row r="60" spans="1:7" ht="13.5" thickBot="1">
      <c r="A60" s="306"/>
      <c r="B60" s="307" t="str">
        <f ca="1">OFFSET(L!$C$1,MATCH("General"&amp;"Cpy",L!$A:$A,0)-1,SL,,)</f>
        <v>© 2025 Responsible Minerals Initiative. All rights reserved.</v>
      </c>
      <c r="C60" s="307"/>
      <c r="D60" s="307"/>
      <c r="E60" s="307"/>
      <c r="F60" s="307"/>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8F72D67-AEAB-4029-B0F6-BD383FF6FFE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9F9F2C0-2EAF-4905-B1E9-515E4BDD04E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3"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5" activePane="bottomLeft" state="frozen"/>
      <selection activeCell="A4" sqref="A4"/>
      <selection pane="bottomLeft" activeCell="B3" sqref="B3"/>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15" zoomScalePageLayoutView="70" workbookViewId="0">
      <selection activeCell="B37" sqref="B37"/>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t="s">
        <v>15818</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15819</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15821</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15822</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15823</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15824</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15822</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15823</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15824</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45852</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476</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476</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28" t="s">
        <v>15826</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477</v>
      </c>
      <c r="E51" s="327"/>
      <c r="F51" s="47"/>
      <c r="G51" s="328" t="s">
        <v>15827</v>
      </c>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15828</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t="s">
        <v>15829</v>
      </c>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15830</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t="s">
        <v>15831</v>
      </c>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
      </c>
    </row>
    <row r="101" spans="2:7" ht="15.75" hidden="1">
      <c r="B101" s="236" t="s">
        <v>2433</v>
      </c>
      <c r="D101" s="282" t="str">
        <f>IF(AND(OR($D$27="Yes",$D$27=""),OR($D$33="Yes",$D$33="")),"Unknown","")</f>
        <v>Unknown</v>
      </c>
      <c r="E101" s="282" t="str">
        <f>IF(AND(OR($D$26="Yes",$D$26=""),OR($D$32="Yes",$D$32="")),"None","")</f>
        <v/>
      </c>
      <c r="G101" s="282" t="str">
        <f>IF(OR($D$28="Yes",$D$28=""),"No","")</f>
        <v/>
      </c>
    </row>
    <row r="102" spans="2:7" ht="15.75" hidden="1">
      <c r="B102" s="236" t="s">
        <v>2434</v>
      </c>
      <c r="D102" s="282" t="str">
        <f>IF(AND(OR($D$28="Yes",$D$28=""),OR($D$34="Yes",$D$34="")),"Yes","")</f>
        <v/>
      </c>
      <c r="E102" s="282" t="str">
        <f>IF(AND(OR($D$27="Yes",$D$27=""),OR($D$33="Yes",$D$33="")),"100%","")</f>
        <v>100%</v>
      </c>
      <c r="G102" s="282" t="str">
        <f>IF(OR($D$29="Yes",$D$29=""),"Yes","")</f>
        <v/>
      </c>
    </row>
    <row r="103" spans="2:7" ht="15.75" hidden="1">
      <c r="B103" s="236" t="s">
        <v>2435</v>
      </c>
      <c r="D103" s="282" t="str">
        <f>IF(AND(OR($D$28="Yes",$D$28=""),OR($D$34="Yes",$D$34="")),"No","")</f>
        <v/>
      </c>
      <c r="E103" s="282" t="str">
        <f>IF(AND(OR($D$27="Yes",$D$27=""),OR($D$33="Yes",$D$33="")),"Greater than 90%","")</f>
        <v>Greater than 90%</v>
      </c>
      <c r="G103" s="282" t="str">
        <f>IF(OR($D$29="Yes",$D$29=""),"No","")</f>
        <v/>
      </c>
    </row>
    <row r="104" spans="2:7" ht="15.75" hidden="1">
      <c r="B104" s="236" t="s">
        <v>478</v>
      </c>
      <c r="D104" s="282" t="str">
        <f>IF(AND(OR($D$28="Yes",$D$28=""),OR($D$34="Yes",$D$34="")),"Unknown","")</f>
        <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4A10787A-DD03-44FA-AE0E-1ED50DCDED05}"/>
    <hyperlink ref="D20" r:id="rId4" xr:uid="{70F8DD0B-D0B0-4BA9-A091-5DAFEC9372A7}"/>
    <hyperlink ref="G77" r:id="rId5" display="https://www-diehl.com/cms/files/AEB_DBS_PR_01-2025.pdf" xr:uid="{2EFDF805-3374-4C9F-B6BA-B7708C1C6BDE}"/>
    <hyperlink ref="G77:J77" r:id="rId6" display="https://www.diehl.com/cms/files/AEB_DBS_PR_01-2025.pdf" xr:uid="{4282B719-0C5D-476B-9E23-B995633956C7}"/>
  </hyperlinks>
  <pageMargins left="0.70866141732283505" right="0.70866141732283505" top="0.74803149606299202" bottom="0.74803149606299202" header="0.31496062992126" footer="0.31496062992126"/>
  <pageSetup scale="41" fitToHeight="0" orientation="portrait" r:id="rId7"/>
  <rowBreaks count="1" manualBreakCount="1">
    <brk id="66" max="11" man="1"/>
  </rowBreaks>
  <drawing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C16" sqref="C16"/>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2.5" customHeight="1">
      <c r="A5" s="262"/>
      <c r="B5" s="182" t="s">
        <v>1099</v>
      </c>
      <c r="C5" s="186" t="s">
        <v>13713</v>
      </c>
      <c r="D5" s="230"/>
      <c r="E5" s="182" t="s">
        <v>1074</v>
      </c>
      <c r="F5" s="182" t="s">
        <v>760</v>
      </c>
      <c r="G5" s="182" t="s">
        <v>13177</v>
      </c>
      <c r="H5" s="183">
        <v>0</v>
      </c>
      <c r="I5" s="184" t="s">
        <v>1751</v>
      </c>
      <c r="J5" s="184" t="s">
        <v>12799</v>
      </c>
      <c r="K5" s="224"/>
      <c r="L5" s="224"/>
      <c r="M5" s="224"/>
      <c r="N5" s="224"/>
      <c r="O5" s="224" t="s">
        <v>1074</v>
      </c>
      <c r="P5" s="185"/>
      <c r="Q5" s="225"/>
      <c r="R5" s="182" t="str">
        <f ca="1">IF(ISERROR($V5),"",OFFSET('Smelter Look-up'!$C$4,$V5-4,0)&amp;"")</f>
        <v>PT Timah Tbk Mentok</v>
      </c>
      <c r="S5" s="181" t="str">
        <f ca="1">IF(B5="","",IF(ISERROR(MATCH($E5,CL,0)),"Unknown",INDIRECT("'C'!$A$"&amp;MATCH($E5,CL,0)+1)))</f>
        <v>ID</v>
      </c>
      <c r="T5" s="181" t="str">
        <f ca="1">IF(B5="","",IF(ISERROR(MATCH($J5,SorP!$B$1:$B$6226,0)),"",INDIRECT("'SorP'!$A$"&amp;MATCH($S5&amp;$J5,SorP!C:C,0))))</f>
        <v>ID-BB</v>
      </c>
      <c r="U5" s="201"/>
      <c r="V5" s="226">
        <f>IF(C5="",NA(),IF(OR(C5="Smelter not listed",C5="Smelter not yet identified"),MATCH($B5&amp;$D5,'Smelter Look-up'!$J:$J,0),MATCH($B5&amp;$C5,'Smelter Look-up'!$J:$J,0)))</f>
        <v>510</v>
      </c>
      <c r="X5" s="227">
        <f t="shared" ref="X5" si="0">IF(AND(C5="Smelter not listed",OR(LEN(D5)=0,LEN(E5)=0)),1,0)</f>
        <v>0</v>
      </c>
      <c r="AB5" s="228" t="str">
        <f t="shared" ref="AB5" si="1">B5&amp;C5</f>
        <v>TinPT Timah Tbk Mentok</v>
      </c>
    </row>
    <row r="6" spans="1:34" s="227" customFormat="1" ht="24.75" customHeight="1">
      <c r="A6" s="262"/>
      <c r="B6" s="182" t="s">
        <v>1099</v>
      </c>
      <c r="C6" s="186" t="s">
        <v>13714</v>
      </c>
      <c r="D6" s="230"/>
      <c r="E6" s="182" t="s">
        <v>1074</v>
      </c>
      <c r="F6" s="182" t="s">
        <v>777</v>
      </c>
      <c r="G6" s="182" t="s">
        <v>13177</v>
      </c>
      <c r="H6" s="183">
        <v>0</v>
      </c>
      <c r="I6" s="184" t="s">
        <v>1749</v>
      </c>
      <c r="J6" s="184" t="s">
        <v>6016</v>
      </c>
      <c r="K6" s="224"/>
      <c r="L6" s="224"/>
      <c r="M6" s="224"/>
      <c r="N6" s="224"/>
      <c r="O6" s="224" t="s">
        <v>1074</v>
      </c>
      <c r="P6" s="185"/>
      <c r="Q6" s="225"/>
      <c r="R6" s="182" t="str">
        <f ca="1">IF(ISERROR($V6),"",OFFSET('Smelter Look-up'!$C$4,$V6-4,0)&amp;"")</f>
        <v>PT Timah Tbk Kundur</v>
      </c>
      <c r="S6" s="181" t="str">
        <f t="shared" ref="S6:S37" ca="1" si="2">IF(B6="","",IF(ISERROR(MATCH($E6,CL,0)),"Unknown",INDIRECT("'C'!$A$"&amp;MATCH($E6,CL,0)+1)))</f>
        <v>ID</v>
      </c>
      <c r="T6" s="181" t="str">
        <f ca="1">IF(B6="","",IF(ISERROR(MATCH($J6,SorP!$B$1:$B$6226,0)),"",INDIRECT("'SorP'!$A$"&amp;MATCH($S6&amp;$J6,SorP!C:C,0))))</f>
        <v>ID-RI</v>
      </c>
      <c r="U6" s="201"/>
      <c r="V6" s="226">
        <f>IF(C6="",NA(),IF(OR(C6="Smelter not listed",C6="Smelter not yet identified"),MATCH($B6&amp;$D6,'Smelter Look-up'!$J:$J,0),MATCH($B6&amp;$C6,'Smelter Look-up'!$J:$J,0)))</f>
        <v>509</v>
      </c>
      <c r="X6" s="227">
        <f t="shared" ref="X6:X37" si="3">IF(AND(C6="Smelter not listed",OR(LEN(D6)=0,LEN(E6)=0)),1,0)</f>
        <v>0</v>
      </c>
      <c r="AB6" s="228" t="str">
        <f t="shared" ref="AB6:AB37" si="4">B6&amp;C6</f>
        <v>TinPT Timah Tbk Kundur</v>
      </c>
    </row>
    <row r="7" spans="1:34" s="227" customFormat="1" ht="23.25" customHeight="1">
      <c r="A7" s="262"/>
      <c r="B7" s="182" t="s">
        <v>1099</v>
      </c>
      <c r="C7" s="186" t="s">
        <v>1000</v>
      </c>
      <c r="D7" s="230"/>
      <c r="E7" s="182" t="s">
        <v>859</v>
      </c>
      <c r="F7" s="182" t="s">
        <v>763</v>
      </c>
      <c r="G7" s="182" t="s">
        <v>13177</v>
      </c>
      <c r="H7" s="183">
        <v>0</v>
      </c>
      <c r="I7" s="184" t="s">
        <v>1752</v>
      </c>
      <c r="J7" s="184" t="s">
        <v>1753</v>
      </c>
      <c r="K7" s="224"/>
      <c r="L7" s="224"/>
      <c r="M7" s="224"/>
      <c r="N7" s="224"/>
      <c r="O7" s="224" t="s">
        <v>15832</v>
      </c>
      <c r="P7" s="185"/>
      <c r="Q7" s="225"/>
      <c r="R7" s="182" t="str">
        <f ca="1">IF(ISERROR($V7),"",OFFSET('Smelter Look-up'!$C$4,$V7-4,0)&amp;"")</f>
        <v>Thaisarco</v>
      </c>
      <c r="S7" s="181" t="str">
        <f t="shared" ca="1" si="2"/>
        <v>TH</v>
      </c>
      <c r="T7" s="181" t="str">
        <f ca="1">IF(B7="","",IF(ISERROR(MATCH($J7,SorP!$B$1:$B$6226,0)),"",INDIRECT("'SorP'!$A$"&amp;MATCH($S7&amp;$J7,SorP!C:C,0))))</f>
        <v>TH-83</v>
      </c>
      <c r="U7" s="201"/>
      <c r="V7" s="226">
        <f>IF(C7="",NA(),IF(OR(C7="Smelter not listed",C7="Smelter not yet identified"),MATCH($B7&amp;$D7,'Smelter Look-up'!$J:$J,0),MATCH($B7&amp;$C7,'Smelter Look-up'!$J:$J,0)))</f>
        <v>521</v>
      </c>
      <c r="X7" s="227">
        <f t="shared" si="3"/>
        <v>0</v>
      </c>
      <c r="AB7" s="228" t="str">
        <f t="shared" si="4"/>
        <v>TinThaisarco</v>
      </c>
    </row>
    <row r="8" spans="1:34" s="227" customFormat="1" ht="24" customHeight="1">
      <c r="A8" s="262"/>
      <c r="B8" s="182" t="s">
        <v>1099</v>
      </c>
      <c r="C8" s="186" t="s">
        <v>15341</v>
      </c>
      <c r="D8" s="230"/>
      <c r="E8" s="182" t="s">
        <v>1064</v>
      </c>
      <c r="F8" s="182" t="s">
        <v>1772</v>
      </c>
      <c r="G8" s="182" t="s">
        <v>13177</v>
      </c>
      <c r="H8" s="183">
        <v>0</v>
      </c>
      <c r="I8" s="184" t="s">
        <v>1773</v>
      </c>
      <c r="J8" s="184" t="s">
        <v>3104</v>
      </c>
      <c r="K8" s="224"/>
      <c r="L8" s="224"/>
      <c r="M8" s="224"/>
      <c r="N8" s="224"/>
      <c r="O8" s="224" t="s">
        <v>15833</v>
      </c>
      <c r="P8" s="185"/>
      <c r="Q8" s="225"/>
      <c r="R8" s="182" t="str">
        <f ca="1">IF(ISERROR($V8),"",OFFSET('Smelter Look-up'!$C$4,$V8-4,0)&amp;"")</f>
        <v>Aurubis Beerse</v>
      </c>
      <c r="S8" s="181" t="str">
        <f t="shared" ca="1" si="2"/>
        <v>BE</v>
      </c>
      <c r="T8" s="181" t="str">
        <f ca="1">IF(B8="","",IF(ISERROR(MATCH($J8,SorP!$B$1:$B$6226,0)),"",INDIRECT("'SorP'!$A$"&amp;MATCH($S8&amp;$J8,SorP!C:C,0))))</f>
        <v>BE-VAN</v>
      </c>
      <c r="U8" s="201"/>
      <c r="V8" s="226">
        <f>IF(C8="",NA(),IF(OR(C8="Smelter not listed",C8="Smelter not yet identified"),MATCH($B8&amp;$D8,'Smelter Look-up'!$J:$J,0),MATCH($B8&amp;$C8,'Smelter Look-up'!$J:$J,0)))</f>
        <v>404</v>
      </c>
      <c r="X8" s="227">
        <f t="shared" si="3"/>
        <v>0</v>
      </c>
      <c r="AB8" s="228" t="str">
        <f t="shared" si="4"/>
        <v>TinAurubis Beerse</v>
      </c>
    </row>
    <row r="9" spans="1:34" s="227" customFormat="1" ht="24" customHeight="1">
      <c r="A9" s="262"/>
      <c r="B9" s="182" t="s">
        <v>1099</v>
      </c>
      <c r="C9" s="186" t="s">
        <v>1003</v>
      </c>
      <c r="D9" s="230"/>
      <c r="E9" s="182" t="s">
        <v>851</v>
      </c>
      <c r="F9" s="182" t="s">
        <v>754</v>
      </c>
      <c r="G9" s="182" t="s">
        <v>13177</v>
      </c>
      <c r="H9" s="183">
        <v>0</v>
      </c>
      <c r="I9" s="184" t="s">
        <v>1743</v>
      </c>
      <c r="J9" s="184" t="s">
        <v>9062</v>
      </c>
      <c r="K9" s="224"/>
      <c r="L9" s="224"/>
      <c r="M9" s="224"/>
      <c r="N9" s="224"/>
      <c r="O9" s="224" t="s">
        <v>851</v>
      </c>
      <c r="P9" s="185"/>
      <c r="Q9" s="225"/>
      <c r="R9" s="182" t="str">
        <f ca="1">IF(ISERROR($V9),"",OFFSET('Smelter Look-up'!$C$4,$V9-4,0)&amp;"")</f>
        <v>Minsur</v>
      </c>
      <c r="S9" s="181" t="str">
        <f t="shared" ca="1" si="2"/>
        <v>PE</v>
      </c>
      <c r="T9" s="181" t="str">
        <f ca="1">IF(B9="","",IF(ISERROR(MATCH($J9,SorP!$B$1:$B$6226,0)),"",INDIRECT("'SorP'!$A$"&amp;MATCH($S9&amp;$J9,SorP!C:C,0))))</f>
        <v>PE-ICA</v>
      </c>
      <c r="U9" s="201"/>
      <c r="V9" s="226">
        <f>IF(C9="",NA(),IF(OR(C9="Smelter not listed",C9="Smelter not yet identified"),MATCH($B9&amp;$D9,'Smelter Look-up'!$J:$J,0),MATCH($B9&amp;$C9,'Smelter Look-up'!$J:$J,0)))</f>
        <v>481</v>
      </c>
      <c r="X9" s="227">
        <f t="shared" si="3"/>
        <v>0</v>
      </c>
      <c r="AB9" s="228" t="str">
        <f t="shared" si="4"/>
        <v>TinMinsur</v>
      </c>
    </row>
    <row r="10" spans="1:34" s="227" customFormat="1" ht="25.5" customHeight="1">
      <c r="A10" s="262"/>
      <c r="B10" s="182" t="s">
        <v>1099</v>
      </c>
      <c r="C10" s="186" t="s">
        <v>13715</v>
      </c>
      <c r="D10" s="230"/>
      <c r="E10" s="182" t="s">
        <v>2382</v>
      </c>
      <c r="F10" s="182" t="s">
        <v>758</v>
      </c>
      <c r="G10" s="182" t="s">
        <v>13177</v>
      </c>
      <c r="H10" s="183">
        <v>0</v>
      </c>
      <c r="I10" s="184" t="s">
        <v>1728</v>
      </c>
      <c r="J10" s="184" t="s">
        <v>1728</v>
      </c>
      <c r="K10" s="224"/>
      <c r="L10" s="224"/>
      <c r="M10" s="224"/>
      <c r="N10" s="224"/>
      <c r="O10" s="224" t="s">
        <v>2382</v>
      </c>
      <c r="P10" s="185"/>
      <c r="Q10" s="225"/>
      <c r="R10" s="182" t="str">
        <f ca="1">IF(ISERROR($V10),"",OFFSET('Smelter Look-up'!$C$4,$V10-4,0)&amp;"")</f>
        <v>Operaciones Metalurgicas S.A.</v>
      </c>
      <c r="S10" s="181" t="str">
        <f t="shared" ca="1" si="2"/>
        <v>BO</v>
      </c>
      <c r="T10" s="181" t="str">
        <f ca="1">IF(B10="","",IF(ISERROR(MATCH($J10,SorP!$B$1:$B$6226,0)),"",INDIRECT("'SorP'!$A$"&amp;MATCH($S10&amp;$J10,SorP!C:C,0))))</f>
        <v>BO-O</v>
      </c>
      <c r="U10" s="201"/>
      <c r="V10" s="226">
        <f>IF(C10="",NA(),IF(OR(C10="Smelter not listed",C10="Smelter not yet identified"),MATCH($B10&amp;$D10,'Smelter Look-up'!$J:$J,0),MATCH($B10&amp;$C10,'Smelter Look-up'!$J:$J,0)))</f>
        <v>493</v>
      </c>
      <c r="X10" s="227">
        <f t="shared" si="3"/>
        <v>0</v>
      </c>
      <c r="AB10" s="228" t="str">
        <f t="shared" si="4"/>
        <v>TinOperaciones Metalurgicas S.A.</v>
      </c>
    </row>
    <row r="11" spans="1:34" s="227" customFormat="1" ht="23.25" customHeight="1">
      <c r="A11" s="262"/>
      <c r="B11" s="182" t="s">
        <v>1099</v>
      </c>
      <c r="C11" s="186" t="s">
        <v>13761</v>
      </c>
      <c r="D11" s="230"/>
      <c r="E11" s="182" t="s">
        <v>1074</v>
      </c>
      <c r="F11" s="182" t="s">
        <v>13775</v>
      </c>
      <c r="G11" s="182" t="s">
        <v>13177</v>
      </c>
      <c r="H11" s="183">
        <v>0</v>
      </c>
      <c r="I11" s="184" t="s">
        <v>14989</v>
      </c>
      <c r="J11" s="184" t="s">
        <v>12799</v>
      </c>
      <c r="K11" s="224"/>
      <c r="L11" s="224"/>
      <c r="M11" s="224"/>
      <c r="N11" s="224"/>
      <c r="O11" s="224" t="s">
        <v>1074</v>
      </c>
      <c r="P11" s="185"/>
      <c r="Q11" s="225"/>
      <c r="R11" s="182" t="str">
        <f ca="1">IF(ISERROR($V11),"",OFFSET('Smelter Look-up'!$C$4,$V11-4,0)&amp;"")</f>
        <v>PT Mitra Sukses Globalindo</v>
      </c>
      <c r="S11" s="181" t="str">
        <f t="shared" ca="1" si="2"/>
        <v>ID</v>
      </c>
      <c r="T11" s="181" t="str">
        <f ca="1">IF(B11="","",IF(ISERROR(MATCH($J11,SorP!$B$1:$B$6226,0)),"",INDIRECT("'SorP'!$A$"&amp;MATCH($S11&amp;$J11,SorP!C:C,0))))</f>
        <v>ID-BB</v>
      </c>
      <c r="U11" s="201"/>
      <c r="V11" s="226">
        <f>IF(C11="",NA(),IF(OR(C11="Smelter not listed",C11="Smelter not yet identified"),MATCH($B11&amp;$D11,'Smelter Look-up'!$J:$J,0),MATCH($B11&amp;$C11,'Smelter Look-up'!$J:$J,0)))</f>
        <v>503</v>
      </c>
      <c r="X11" s="227">
        <f t="shared" si="3"/>
        <v>0</v>
      </c>
      <c r="AB11" s="228" t="str">
        <f t="shared" si="4"/>
        <v>TinPT Mitra Sukses Globalindo</v>
      </c>
    </row>
    <row r="12" spans="1:34" s="227" customFormat="1" ht="23.25" customHeight="1">
      <c r="A12" s="262"/>
      <c r="B12" s="182" t="s">
        <v>1099</v>
      </c>
      <c r="C12" s="186" t="s">
        <v>1367</v>
      </c>
      <c r="D12" s="230"/>
      <c r="E12" s="182" t="s">
        <v>1074</v>
      </c>
      <c r="F12" s="182" t="s">
        <v>1368</v>
      </c>
      <c r="G12" s="182" t="s">
        <v>13177</v>
      </c>
      <c r="H12" s="183">
        <v>0</v>
      </c>
      <c r="I12" s="184" t="s">
        <v>1726</v>
      </c>
      <c r="J12" s="184" t="s">
        <v>12799</v>
      </c>
      <c r="K12" s="224"/>
      <c r="L12" s="224"/>
      <c r="M12" s="224"/>
      <c r="N12" s="224"/>
      <c r="O12" s="224" t="s">
        <v>1074</v>
      </c>
      <c r="P12" s="185"/>
      <c r="Q12" s="225"/>
      <c r="R12" s="182" t="str">
        <f ca="1">IF(ISERROR($V12),"",OFFSET('Smelter Look-up'!$C$4,$V12-4,0)&amp;"")</f>
        <v>PT ATD Makmur Mandiri Jaya</v>
      </c>
      <c r="S12" s="181" t="str">
        <f t="shared" ca="1" si="2"/>
        <v>ID</v>
      </c>
      <c r="T12" s="181" t="str">
        <f ca="1">IF(B12="","",IF(ISERROR(MATCH($J12,SorP!$B$1:$B$6226,0)),"",INDIRECT("'SorP'!$A$"&amp;MATCH($S12&amp;$J12,SorP!C:C,0))))</f>
        <v>ID-BB</v>
      </c>
      <c r="U12" s="201"/>
      <c r="V12" s="226">
        <f>IF(C12="",NA(),IF(OR(C12="Smelter not listed",C12="Smelter not yet identified"),MATCH($B12&amp;$D12,'Smelter Look-up'!$J:$J,0),MATCH($B12&amp;$C12,'Smelter Look-up'!$J:$J,0)))</f>
        <v>499</v>
      </c>
      <c r="X12" s="227">
        <f t="shared" si="3"/>
        <v>0</v>
      </c>
      <c r="AB12" s="228" t="str">
        <f t="shared" si="4"/>
        <v>TinPT ATD Makmur Mandiri Jaya</v>
      </c>
    </row>
    <row r="13" spans="1:34" s="227" customFormat="1" ht="23.25" customHeight="1">
      <c r="A13" s="262"/>
      <c r="B13" s="182" t="s">
        <v>1099</v>
      </c>
      <c r="C13" s="186" t="s">
        <v>610</v>
      </c>
      <c r="D13" s="230"/>
      <c r="E13" s="182" t="s">
        <v>1074</v>
      </c>
      <c r="F13" s="182" t="s">
        <v>759</v>
      </c>
      <c r="G13" s="182" t="s">
        <v>13177</v>
      </c>
      <c r="H13" s="183">
        <v>0</v>
      </c>
      <c r="I13" s="184" t="s">
        <v>1726</v>
      </c>
      <c r="J13" s="184" t="s">
        <v>12799</v>
      </c>
      <c r="K13" s="224"/>
      <c r="L13" s="224"/>
      <c r="M13" s="224"/>
      <c r="N13" s="224"/>
      <c r="O13" s="224" t="s">
        <v>1074</v>
      </c>
      <c r="P13" s="185"/>
      <c r="Q13" s="225"/>
      <c r="R13" s="182" t="str">
        <f ca="1">IF(ISERROR($V13),"",OFFSET('Smelter Look-up'!$C$4,$V13-4,0)&amp;"")</f>
        <v>PT Mitra Stania Prima</v>
      </c>
      <c r="S13" s="181" t="str">
        <f t="shared" ca="1" si="2"/>
        <v>ID</v>
      </c>
      <c r="T13" s="181" t="str">
        <f ca="1">IF(B13="","",IF(ISERROR(MATCH($J13,SorP!$B$1:$B$6226,0)),"",INDIRECT("'SorP'!$A$"&amp;MATCH($S13&amp;$J13,SorP!C:C,0))))</f>
        <v>ID-BB</v>
      </c>
      <c r="U13" s="201"/>
      <c r="V13" s="226">
        <f>IF(C13="",NA(),IF(OR(C13="Smelter not listed",C13="Smelter not yet identified"),MATCH($B13&amp;$D13,'Smelter Look-up'!$J:$J,0),MATCH($B13&amp;$C13,'Smelter Look-up'!$J:$J,0)))</f>
        <v>502</v>
      </c>
      <c r="X13" s="227">
        <f t="shared" si="3"/>
        <v>0</v>
      </c>
      <c r="AB13" s="228" t="str">
        <f t="shared" si="4"/>
        <v>TinPT Mitra Stania Prima</v>
      </c>
    </row>
    <row r="14" spans="1:34" s="227" customFormat="1" ht="26.25" customHeight="1">
      <c r="A14" s="262"/>
      <c r="B14" s="182" t="s">
        <v>1099</v>
      </c>
      <c r="C14" s="186" t="s">
        <v>2484</v>
      </c>
      <c r="D14" s="230"/>
      <c r="E14" s="182" t="s">
        <v>1065</v>
      </c>
      <c r="F14" s="182" t="s">
        <v>764</v>
      </c>
      <c r="G14" s="182" t="s">
        <v>13177</v>
      </c>
      <c r="H14" s="183">
        <v>0</v>
      </c>
      <c r="I14" s="184" t="s">
        <v>1725</v>
      </c>
      <c r="J14" s="184" t="s">
        <v>1729</v>
      </c>
      <c r="K14" s="224"/>
      <c r="L14" s="224"/>
      <c r="M14" s="224"/>
      <c r="N14" s="224"/>
      <c r="O14" s="224" t="s">
        <v>15834</v>
      </c>
      <c r="P14" s="185"/>
      <c r="Q14" s="225"/>
      <c r="R14" s="182" t="str">
        <f ca="1">IF(ISERROR($V14),"",OFFSET('Smelter Look-up'!$C$4,$V14-4,0)&amp;"")</f>
        <v>White Solder Metalurgia e Mineracao Ltda.</v>
      </c>
      <c r="S14" s="181" t="str">
        <f t="shared" ca="1" si="2"/>
        <v>BR</v>
      </c>
      <c r="T14" s="181" t="str">
        <f ca="1">IF(B14="","",IF(ISERROR(MATCH($J14,SorP!$B$1:$B$6226,0)),"",INDIRECT("'SorP'!$A$"&amp;MATCH($S14&amp;$J14,SorP!C:C,0))))</f>
        <v>BR-RO</v>
      </c>
      <c r="U14" s="201"/>
      <c r="V14" s="226">
        <f>IF(C14="",NA(),IF(OR(C14="Smelter not listed",C14="Smelter not yet identified"),MATCH($B14&amp;$D14,'Smelter Look-up'!$J:$J,0),MATCH($B14&amp;$C14,'Smelter Look-up'!$J:$J,0)))</f>
        <v>530</v>
      </c>
      <c r="X14" s="227">
        <f t="shared" si="3"/>
        <v>0</v>
      </c>
      <c r="AB14" s="228" t="str">
        <f t="shared" si="4"/>
        <v>TinWhite Solder Metalurgia e Mineracao Ltda.</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DBCC756-E1A9-40AA-AA36-9C61BBBE5183}"/>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Süddeutsche Metallhandelsges. mbH (SMH) / Diehl Brass Solutions Stiftung &amp; Co. KG / Franconia Industries,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Manufacturing of semi-fabricated products (strips, rods, tubes) by melting and extruding or rolling of copper alloys</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Günther Ernst</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guenther.ernst@diehl.com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+49 911 5704161</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Günther Ernst</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guenther.ernst@diehl.com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45852</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https://www.diehl.com/cms/files/AEB_DBS_PR_01-2025.pdf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56.2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Petra MERGENTHALER</cp:lastModifiedBy>
  <cp:lastPrinted>2015-04-21T20:47:43Z</cp:lastPrinted>
  <dcterms:created xsi:type="dcterms:W3CDTF">2010-06-21T21:00:23Z</dcterms:created>
  <dcterms:modified xsi:type="dcterms:W3CDTF">2025-07-14T09:41:40Z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a39558ed-5c54-4465-9792-9fe99fb334bc_Enabled">
    <vt:lpwstr>true</vt:lpwstr>
  </property>
  <property fmtid="{D5CDD505-2E9C-101B-9397-08002B2CF9AE}" pid="6" name="MSIP_Label_a39558ed-5c54-4465-9792-9fe99fb334bc_SetDate">
    <vt:lpwstr>2025-04-28T08:50:22Z</vt:lpwstr>
  </property>
  <property fmtid="{D5CDD505-2E9C-101B-9397-08002B2CF9AE}" pid="7" name="MSIP_Label_a39558ed-5c54-4465-9792-9fe99fb334bc_Method">
    <vt:lpwstr>Privileged</vt:lpwstr>
  </property>
  <property fmtid="{D5CDD505-2E9C-101B-9397-08002B2CF9AE}" pid="8" name="MSIP_Label_a39558ed-5c54-4465-9792-9fe99fb334bc_Name">
    <vt:lpwstr>C0</vt:lpwstr>
  </property>
  <property fmtid="{D5CDD505-2E9C-101B-9397-08002B2CF9AE}" pid="9" name="MSIP_Label_a39558ed-5c54-4465-9792-9fe99fb334bc_SiteId">
    <vt:lpwstr>a2c46598-0fd1-4b3c-94d2-9b52215b3fe8</vt:lpwstr>
  </property>
  <property fmtid="{D5CDD505-2E9C-101B-9397-08002B2CF9AE}" pid="10" name="MSIP_Label_a39558ed-5c54-4465-9792-9fe99fb334bc_ActionId">
    <vt:lpwstr>1520a477-caac-455f-b279-44259b3e991f</vt:lpwstr>
  </property>
  <property fmtid="{D5CDD505-2E9C-101B-9397-08002B2CF9AE}" pid="11" name="MSIP_Label_a39558ed-5c54-4465-9792-9fe99fb334bc_ContentBits">
    <vt:lpwstr>0</vt:lpwstr>
  </property>
  <property fmtid="{D5CDD505-2E9C-101B-9397-08002B2CF9AE}" pid="12" name="MSIP_Label_a39558ed-5c54-4465-9792-9fe99fb334bc_Tag">
    <vt:lpwstr>10, 0, 1, 1</vt:lpwstr>
  </property>
</Properties>
</file>